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N:\Mapas Reporte NR 2023\alteração_Dez2023_circular\"/>
    </mc:Choice>
  </mc:AlternateContent>
  <xr:revisionPtr revIDLastSave="0" documentId="13_ncr:1_{FD60B93D-72B4-4FA4-847D-D39BF234053E}" xr6:coauthVersionLast="47" xr6:coauthVersionMax="47" xr10:uidLastSave="{00000000-0000-0000-0000-000000000000}"/>
  <workbookProtection workbookAlgorithmName="SHA-512" workbookHashValue="8qShQOlp6+0JoKdNpzegP9HKtL4n7twMn5/7rrenS0AohnjoWNp9j2V2l92fG6+nM3efeumJH2q560SJ01XcOg==" workbookSaltValue="r48ydWSMBJcCYuhyCkPa6A==" workbookSpinCount="100000" lockStructure="1"/>
  <bookViews>
    <workbookView xWindow="-120" yWindow="-120" windowWidth="29040" windowHeight="15840" tabRatio="894" xr2:uid="{00000000-000D-0000-FFFF-FFFF00000000}"/>
  </bookViews>
  <sheets>
    <sheet name="Cabeçalho" sheetId="19" r:id="rId1"/>
    <sheet name="Participações qualificadas" sheetId="28" r:id="rId2"/>
    <sheet name="Serviços futuros" sheetId="54" r:id="rId3"/>
    <sheet name="Identif. da componente de perda" sheetId="48" r:id="rId4"/>
    <sheet name="Desag. por método de transição" sheetId="49" r:id="rId5"/>
    <sheet name="Imputação" sheetId="51" r:id="rId6"/>
    <sheet name="Imparidade" sheetId="53" r:id="rId7"/>
    <sheet name="Afetação investimentos" sheetId="52" r:id="rId8"/>
    <sheet name="Terrenos e edifícios" sheetId="21" r:id="rId9"/>
    <sheet name="Prémios seguros Vida" sheetId="16" r:id="rId10"/>
    <sheet name="Número médio trabalhadores" sheetId="18" r:id="rId11"/>
    <sheet name="Número dependências" sheetId="31" r:id="rId12"/>
    <sheet name="Canais" sheetId="30" r:id="rId13"/>
    <sheet name="Validações" sheetId="46" state="hidden" r:id="rId14"/>
    <sheet name="versao" sheetId="7" state="hidden" r:id="rId15"/>
  </sheets>
  <definedNames>
    <definedName name="_xlnm.Print_Area" localSheetId="0">Cabeçalho!$A$1:$D$16</definedName>
    <definedName name="_xlnm.Print_Area" localSheetId="12">Canais!$A$1:$AE$68</definedName>
    <definedName name="Z_84D3E2DF_28A6_47FC_805B_47962D6563D3_.wvu.Cols" localSheetId="13" hidden="1">Validações!$A:$D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3" i="30" l="1"/>
  <c r="AE63" i="30"/>
  <c r="AD64" i="30"/>
  <c r="AE64" i="30"/>
  <c r="C62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V62" i="30"/>
  <c r="W62" i="30"/>
  <c r="X62" i="30"/>
  <c r="Y62" i="30"/>
  <c r="Z62" i="30"/>
  <c r="AA62" i="30"/>
  <c r="AB62" i="30"/>
  <c r="AC62" i="30"/>
  <c r="B62" i="30"/>
  <c r="AD36" i="30"/>
  <c r="AE36" i="30"/>
  <c r="AD37" i="30"/>
  <c r="AE37" i="30"/>
  <c r="C35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B35" i="30"/>
  <c r="H8" i="51" l="1"/>
  <c r="H9" i="51"/>
  <c r="H10" i="51"/>
  <c r="H11" i="51"/>
  <c r="H12" i="51"/>
  <c r="D32" i="53" l="1"/>
  <c r="D27" i="53"/>
  <c r="D23" i="53"/>
  <c r="D16" i="53"/>
  <c r="D13" i="53"/>
  <c r="D9" i="53"/>
  <c r="D6" i="53"/>
  <c r="D38" i="53" s="1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C52" i="30"/>
  <c r="AC49" i="30"/>
  <c r="AB49" i="30"/>
  <c r="AA49" i="30"/>
  <c r="Z49" i="30"/>
  <c r="Y49" i="30"/>
  <c r="X49" i="30"/>
  <c r="W49" i="30"/>
  <c r="V49" i="30"/>
  <c r="U49" i="30"/>
  <c r="T49" i="30"/>
  <c r="S49" i="30"/>
  <c r="S44" i="30" s="1"/>
  <c r="R49" i="30"/>
  <c r="Q49" i="30"/>
  <c r="P49" i="30"/>
  <c r="O49" i="30"/>
  <c r="N49" i="30"/>
  <c r="M49" i="30"/>
  <c r="L49" i="30"/>
  <c r="K49" i="30"/>
  <c r="K44" i="30" s="1"/>
  <c r="J49" i="30"/>
  <c r="I49" i="30"/>
  <c r="H49" i="30"/>
  <c r="G49" i="30"/>
  <c r="F49" i="30"/>
  <c r="E49" i="30"/>
  <c r="D49" i="30"/>
  <c r="C49" i="30"/>
  <c r="AC45" i="30"/>
  <c r="AC44" i="30" s="1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N44" i="30" s="1"/>
  <c r="M45" i="30"/>
  <c r="M44" i="30" s="1"/>
  <c r="L45" i="30"/>
  <c r="K45" i="30"/>
  <c r="J45" i="30"/>
  <c r="I45" i="30"/>
  <c r="H45" i="30"/>
  <c r="G45" i="30"/>
  <c r="F45" i="30"/>
  <c r="F44" i="30" s="1"/>
  <c r="E45" i="30"/>
  <c r="E44" i="30" s="1"/>
  <c r="D45" i="30"/>
  <c r="C45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AC17" i="30"/>
  <c r="AB17" i="30"/>
  <c r="AA17" i="30"/>
  <c r="Z17" i="30"/>
  <c r="Z11" i="30" s="1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AC12" i="30"/>
  <c r="AB12" i="30"/>
  <c r="AB11" i="30" s="1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L11" i="30" s="1"/>
  <c r="K12" i="30"/>
  <c r="J12" i="30"/>
  <c r="I12" i="30"/>
  <c r="H12" i="30"/>
  <c r="G12" i="30"/>
  <c r="F12" i="30"/>
  <c r="E12" i="30"/>
  <c r="E11" i="30" s="1"/>
  <c r="E10" i="30" s="1"/>
  <c r="D12" i="30"/>
  <c r="D11" i="30" s="1"/>
  <c r="C12" i="30"/>
  <c r="J11" i="30" l="1"/>
  <c r="J10" i="30" s="1"/>
  <c r="J9" i="30" s="1"/>
  <c r="J8" i="30" s="1"/>
  <c r="R11" i="30"/>
  <c r="O11" i="30"/>
  <c r="O10" i="30" s="1"/>
  <c r="O9" i="30" s="1"/>
  <c r="C11" i="30"/>
  <c r="K11" i="30"/>
  <c r="K10" i="30" s="1"/>
  <c r="K9" i="30" s="1"/>
  <c r="K8" i="30" s="1"/>
  <c r="S11" i="30"/>
  <c r="AA11" i="30"/>
  <c r="AA10" i="30" s="1"/>
  <c r="AA9" i="30" s="1"/>
  <c r="Z44" i="30"/>
  <c r="P11" i="30"/>
  <c r="G44" i="30"/>
  <c r="O44" i="30"/>
  <c r="O8" i="30" s="1"/>
  <c r="W44" i="30"/>
  <c r="D10" i="30"/>
  <c r="D9" i="30" s="1"/>
  <c r="L10" i="30"/>
  <c r="L9" i="30" s="1"/>
  <c r="AB10" i="30"/>
  <c r="AB9" i="30" s="1"/>
  <c r="H44" i="30"/>
  <c r="P44" i="30"/>
  <c r="X44" i="30"/>
  <c r="J44" i="30"/>
  <c r="R44" i="30"/>
  <c r="AA44" i="30"/>
  <c r="C44" i="30"/>
  <c r="D44" i="30"/>
  <c r="L44" i="30"/>
  <c r="T44" i="30"/>
  <c r="AB44" i="30"/>
  <c r="I44" i="30"/>
  <c r="Q44" i="30"/>
  <c r="Y44" i="30"/>
  <c r="U44" i="30"/>
  <c r="G11" i="30"/>
  <c r="G10" i="30" s="1"/>
  <c r="G9" i="30" s="1"/>
  <c r="G8" i="30" s="1"/>
  <c r="W11" i="30"/>
  <c r="W10" i="30" s="1"/>
  <c r="W9" i="30" s="1"/>
  <c r="T11" i="30"/>
  <c r="T10" i="30" s="1"/>
  <c r="T9" i="30" s="1"/>
  <c r="T8" i="30" s="1"/>
  <c r="H11" i="30"/>
  <c r="H10" i="30" s="1"/>
  <c r="H9" i="30" s="1"/>
  <c r="X11" i="30"/>
  <c r="M11" i="30"/>
  <c r="M10" i="30" s="1"/>
  <c r="M9" i="30" s="1"/>
  <c r="M8" i="30" s="1"/>
  <c r="U11" i="30"/>
  <c r="U10" i="30" s="1"/>
  <c r="U9" i="30" s="1"/>
  <c r="AC11" i="30"/>
  <c r="AC10" i="30" s="1"/>
  <c r="AC9" i="30" s="1"/>
  <c r="AC8" i="30" s="1"/>
  <c r="R10" i="30"/>
  <c r="R9" i="30" s="1"/>
  <c r="R8" i="30" s="1"/>
  <c r="Z10" i="30"/>
  <c r="Z9" i="30" s="1"/>
  <c r="V44" i="30"/>
  <c r="I11" i="30"/>
  <c r="I10" i="30" s="1"/>
  <c r="I9" i="30" s="1"/>
  <c r="Q11" i="30"/>
  <c r="Q10" i="30" s="1"/>
  <c r="Q9" i="30" s="1"/>
  <c r="Q8" i="30" s="1"/>
  <c r="Y11" i="30"/>
  <c r="Y10" i="30" s="1"/>
  <c r="Y9" i="30" s="1"/>
  <c r="Y8" i="30" s="1"/>
  <c r="F11" i="30"/>
  <c r="F10" i="30" s="1"/>
  <c r="F9" i="30" s="1"/>
  <c r="F8" i="30" s="1"/>
  <c r="N11" i="30"/>
  <c r="N10" i="30" s="1"/>
  <c r="N9" i="30" s="1"/>
  <c r="N8" i="30" s="1"/>
  <c r="V11" i="30"/>
  <c r="V10" i="30" s="1"/>
  <c r="V9" i="30" s="1"/>
  <c r="V8" i="30" s="1"/>
  <c r="C10" i="30"/>
  <c r="C9" i="30" s="1"/>
  <c r="S10" i="30"/>
  <c r="S9" i="30" s="1"/>
  <c r="S8" i="30" s="1"/>
  <c r="P10" i="30"/>
  <c r="P9" i="30" s="1"/>
  <c r="P8" i="30" s="1"/>
  <c r="X10" i="30"/>
  <c r="X9" i="30" s="1"/>
  <c r="X8" i="30" s="1"/>
  <c r="E9" i="30"/>
  <c r="E8" i="30" s="1"/>
  <c r="U8" i="30" l="1"/>
  <c r="Z8" i="30"/>
  <c r="W8" i="30"/>
  <c r="I8" i="30"/>
  <c r="L8" i="30"/>
  <c r="D8" i="30"/>
  <c r="AA8" i="30"/>
  <c r="C8" i="30"/>
  <c r="H8" i="30"/>
  <c r="AB8" i="30"/>
  <c r="AG54" i="30"/>
  <c r="AF54" i="30"/>
  <c r="AE54" i="30"/>
  <c r="AD54" i="30"/>
  <c r="AG53" i="30"/>
  <c r="AF53" i="30"/>
  <c r="AE53" i="30"/>
  <c r="AD53" i="30"/>
  <c r="B52" i="30"/>
  <c r="AG27" i="30"/>
  <c r="AF27" i="30"/>
  <c r="AE27" i="30"/>
  <c r="AD27" i="30"/>
  <c r="AG26" i="30"/>
  <c r="AF26" i="30"/>
  <c r="AE26" i="30"/>
  <c r="AD26" i="30"/>
  <c r="B25" i="30"/>
  <c r="G2" i="7"/>
  <c r="F2" i="7"/>
  <c r="E2" i="7"/>
  <c r="D2" i="7"/>
  <c r="C2" i="7"/>
  <c r="AG52" i="30" l="1"/>
  <c r="AE25" i="30"/>
  <c r="AD52" i="30"/>
  <c r="AE52" i="30"/>
  <c r="AF52" i="30"/>
  <c r="AF25" i="30"/>
  <c r="AG25" i="30"/>
  <c r="AD25" i="30"/>
  <c r="B19" i="49"/>
  <c r="B17" i="49" s="1"/>
  <c r="B27" i="31"/>
  <c r="B28" i="30"/>
  <c r="B55" i="30"/>
  <c r="B12" i="18"/>
  <c r="B27" i="53"/>
  <c r="B23" i="53"/>
  <c r="B16" i="53"/>
  <c r="B13" i="53" s="1"/>
  <c r="B9" i="53"/>
  <c r="B6" i="53"/>
  <c r="C7" i="49"/>
  <c r="D7" i="49"/>
  <c r="E7" i="49"/>
  <c r="C13" i="49"/>
  <c r="D13" i="49"/>
  <c r="E13" i="49"/>
  <c r="D17" i="49"/>
  <c r="C19" i="49"/>
  <c r="C17" i="49" s="1"/>
  <c r="D19" i="49"/>
  <c r="E19" i="49"/>
  <c r="E17" i="49" s="1"/>
  <c r="E12" i="49" s="1"/>
  <c r="C26" i="49"/>
  <c r="D26" i="49"/>
  <c r="E26" i="49"/>
  <c r="C29" i="49"/>
  <c r="D29" i="49"/>
  <c r="D12" i="49" s="1"/>
  <c r="E29" i="49"/>
  <c r="C34" i="49"/>
  <c r="D34" i="49"/>
  <c r="E34" i="49"/>
  <c r="B29" i="49"/>
  <c r="C33" i="48"/>
  <c r="C28" i="48"/>
  <c r="C25" i="48"/>
  <c r="C18" i="48"/>
  <c r="C16" i="48" s="1"/>
  <c r="C12" i="48"/>
  <c r="C6" i="48"/>
  <c r="B18" i="48"/>
  <c r="B16" i="48" s="1"/>
  <c r="B12" i="48"/>
  <c r="C6" i="54"/>
  <c r="C12" i="54"/>
  <c r="C18" i="54"/>
  <c r="C16" i="54" s="1"/>
  <c r="C11" i="54" s="1"/>
  <c r="C25" i="54"/>
  <c r="C28" i="54"/>
  <c r="C33" i="54"/>
  <c r="B18" i="54"/>
  <c r="B16" i="54"/>
  <c r="B11" i="54"/>
  <c r="H7" i="51"/>
  <c r="C16" i="53"/>
  <c r="C13" i="53" s="1"/>
  <c r="E16" i="53"/>
  <c r="E13" i="53" s="1"/>
  <c r="F16" i="53"/>
  <c r="F13" i="53" s="1"/>
  <c r="G16" i="53"/>
  <c r="G13" i="53" s="1"/>
  <c r="H16" i="53"/>
  <c r="H13" i="53"/>
  <c r="I16" i="53"/>
  <c r="I13" i="53" s="1"/>
  <c r="B45" i="30"/>
  <c r="AD47" i="30"/>
  <c r="AE47" i="30"/>
  <c r="AD48" i="30"/>
  <c r="AE48" i="30"/>
  <c r="AD50" i="30"/>
  <c r="AE50" i="30"/>
  <c r="AD51" i="30"/>
  <c r="AE51" i="30"/>
  <c r="B49" i="30"/>
  <c r="B22" i="30"/>
  <c r="B17" i="30"/>
  <c r="B12" i="30"/>
  <c r="AD15" i="30"/>
  <c r="AD16" i="30"/>
  <c r="AE16" i="30"/>
  <c r="B33" i="54"/>
  <c r="B28" i="54"/>
  <c r="B25" i="54"/>
  <c r="B12" i="54"/>
  <c r="B6" i="54"/>
  <c r="I32" i="53"/>
  <c r="H32" i="53"/>
  <c r="G32" i="53"/>
  <c r="F32" i="53"/>
  <c r="E32" i="53"/>
  <c r="C32" i="53"/>
  <c r="B32" i="53"/>
  <c r="I27" i="53"/>
  <c r="H27" i="53"/>
  <c r="G27" i="53"/>
  <c r="F27" i="53"/>
  <c r="E27" i="53"/>
  <c r="C27" i="53"/>
  <c r="I23" i="53"/>
  <c r="H23" i="53"/>
  <c r="G23" i="53"/>
  <c r="F23" i="53"/>
  <c r="E23" i="53"/>
  <c r="C23" i="53"/>
  <c r="G9" i="53"/>
  <c r="F9" i="53"/>
  <c r="E9" i="53"/>
  <c r="C9" i="53"/>
  <c r="G6" i="53"/>
  <c r="F6" i="53"/>
  <c r="E6" i="53"/>
  <c r="C6" i="53"/>
  <c r="J53" i="52"/>
  <c r="I53" i="52"/>
  <c r="H53" i="52"/>
  <c r="G53" i="52"/>
  <c r="F53" i="52"/>
  <c r="E53" i="52"/>
  <c r="D53" i="52"/>
  <c r="C53" i="52"/>
  <c r="B53" i="52"/>
  <c r="J48" i="52"/>
  <c r="I48" i="52"/>
  <c r="H48" i="52"/>
  <c r="G48" i="52"/>
  <c r="F48" i="52"/>
  <c r="E48" i="52"/>
  <c r="D48" i="52"/>
  <c r="C48" i="52"/>
  <c r="B48" i="52"/>
  <c r="J44" i="52"/>
  <c r="I44" i="52"/>
  <c r="H44" i="52"/>
  <c r="G44" i="52"/>
  <c r="F44" i="52"/>
  <c r="E44" i="52"/>
  <c r="D44" i="52"/>
  <c r="C44" i="52"/>
  <c r="B44" i="52"/>
  <c r="J37" i="52"/>
  <c r="J34" i="52" s="1"/>
  <c r="I37" i="52"/>
  <c r="I34" i="52" s="1"/>
  <c r="H37" i="52"/>
  <c r="H34" i="52" s="1"/>
  <c r="G37" i="52"/>
  <c r="G34" i="52" s="1"/>
  <c r="F37" i="52"/>
  <c r="F34" i="52" s="1"/>
  <c r="E37" i="52"/>
  <c r="E34" i="52" s="1"/>
  <c r="D37" i="52"/>
  <c r="D34" i="52" s="1"/>
  <c r="C37" i="52"/>
  <c r="C34" i="52" s="1"/>
  <c r="B37" i="52"/>
  <c r="B34" i="52"/>
  <c r="J30" i="52"/>
  <c r="I30" i="52"/>
  <c r="H30" i="52"/>
  <c r="G30" i="52"/>
  <c r="F30" i="52"/>
  <c r="E30" i="52"/>
  <c r="D30" i="52"/>
  <c r="C30" i="52"/>
  <c r="B30" i="52"/>
  <c r="J24" i="52"/>
  <c r="I24" i="52"/>
  <c r="H24" i="52"/>
  <c r="G24" i="52"/>
  <c r="F24" i="52"/>
  <c r="E24" i="52"/>
  <c r="D24" i="52"/>
  <c r="C24" i="52"/>
  <c r="B24" i="52"/>
  <c r="J19" i="52"/>
  <c r="I19" i="52"/>
  <c r="H19" i="52"/>
  <c r="G19" i="52"/>
  <c r="F19" i="52"/>
  <c r="E19" i="52"/>
  <c r="D19" i="52"/>
  <c r="C19" i="52"/>
  <c r="B19" i="52"/>
  <c r="J14" i="52"/>
  <c r="I14" i="52"/>
  <c r="H14" i="52"/>
  <c r="G14" i="52"/>
  <c r="G13" i="52" s="1"/>
  <c r="F14" i="52"/>
  <c r="E14" i="52"/>
  <c r="D14" i="52"/>
  <c r="D13" i="52" s="1"/>
  <c r="C14" i="52"/>
  <c r="B14" i="52"/>
  <c r="J10" i="52"/>
  <c r="I10" i="52"/>
  <c r="H10" i="52"/>
  <c r="G10" i="52"/>
  <c r="F10" i="52"/>
  <c r="E10" i="52"/>
  <c r="E6" i="52" s="1"/>
  <c r="D10" i="52"/>
  <c r="D6" i="52" s="1"/>
  <c r="C10" i="52"/>
  <c r="B10" i="52"/>
  <c r="B6" i="52" s="1"/>
  <c r="J7" i="52"/>
  <c r="I7" i="52"/>
  <c r="H7" i="52"/>
  <c r="G7" i="52"/>
  <c r="G6" i="52" s="1"/>
  <c r="F7" i="52"/>
  <c r="F6" i="52" s="1"/>
  <c r="E7" i="52"/>
  <c r="D7" i="52"/>
  <c r="C7" i="52"/>
  <c r="C6" i="52" s="1"/>
  <c r="B7" i="52"/>
  <c r="H6" i="51"/>
  <c r="AD13" i="30"/>
  <c r="AE13" i="30"/>
  <c r="AD14" i="30"/>
  <c r="AE14" i="30"/>
  <c r="AE15" i="30"/>
  <c r="AD18" i="30"/>
  <c r="AE18" i="30"/>
  <c r="AD19" i="30"/>
  <c r="AE19" i="30"/>
  <c r="AD20" i="30"/>
  <c r="AE20" i="30"/>
  <c r="AD23" i="30"/>
  <c r="AE23" i="30"/>
  <c r="AD24" i="30"/>
  <c r="AE24" i="30"/>
  <c r="AD29" i="30"/>
  <c r="AE29" i="30"/>
  <c r="AD30" i="30"/>
  <c r="AE30" i="30"/>
  <c r="AD31" i="30"/>
  <c r="AE31" i="30"/>
  <c r="AD32" i="30"/>
  <c r="AE32" i="30"/>
  <c r="AD33" i="30"/>
  <c r="AE33" i="30"/>
  <c r="AD34" i="30"/>
  <c r="AE34" i="30"/>
  <c r="AD35" i="30"/>
  <c r="AE35" i="30"/>
  <c r="AD38" i="30"/>
  <c r="AE38" i="30"/>
  <c r="AD39" i="30"/>
  <c r="AE39" i="30"/>
  <c r="AD40" i="30"/>
  <c r="AE40" i="30"/>
  <c r="AD41" i="30"/>
  <c r="AE41" i="30"/>
  <c r="AD42" i="30"/>
  <c r="AE42" i="30"/>
  <c r="AD43" i="30"/>
  <c r="AE43" i="30"/>
  <c r="AD46" i="30"/>
  <c r="AE46" i="30"/>
  <c r="AD56" i="30"/>
  <c r="AE56" i="30"/>
  <c r="AD57" i="30"/>
  <c r="AE57" i="30"/>
  <c r="AD58" i="30"/>
  <c r="AE58" i="30"/>
  <c r="AD59" i="30"/>
  <c r="AE59" i="30"/>
  <c r="AD60" i="30"/>
  <c r="AE60" i="30"/>
  <c r="AD61" i="30"/>
  <c r="AE61" i="30"/>
  <c r="AD62" i="30"/>
  <c r="AE62" i="30"/>
  <c r="AD65" i="30"/>
  <c r="AE65" i="30"/>
  <c r="AD66" i="30"/>
  <c r="AE66" i="30"/>
  <c r="AD67" i="30"/>
  <c r="AE67" i="30"/>
  <c r="AD68" i="30"/>
  <c r="AE68" i="30"/>
  <c r="AD69" i="30"/>
  <c r="AE69" i="30"/>
  <c r="AD70" i="30"/>
  <c r="AE70" i="30"/>
  <c r="AG51" i="30"/>
  <c r="AF51" i="30"/>
  <c r="AG50" i="30"/>
  <c r="AF50" i="30"/>
  <c r="AG46" i="30"/>
  <c r="AF46" i="30"/>
  <c r="AG24" i="30"/>
  <c r="AF24" i="30"/>
  <c r="AG23" i="30"/>
  <c r="AF23" i="30"/>
  <c r="AE21" i="30"/>
  <c r="AG20" i="30"/>
  <c r="AF20" i="30"/>
  <c r="AG19" i="30"/>
  <c r="AF19" i="30"/>
  <c r="AG18" i="30"/>
  <c r="AF18" i="30"/>
  <c r="AG17" i="30"/>
  <c r="AF17" i="30"/>
  <c r="AG15" i="30"/>
  <c r="AF15" i="30"/>
  <c r="AG14" i="30"/>
  <c r="AF14" i="30"/>
  <c r="AG13" i="30"/>
  <c r="AF13" i="30"/>
  <c r="B7" i="49"/>
  <c r="B6" i="48"/>
  <c r="B34" i="49"/>
  <c r="B26" i="49"/>
  <c r="B13" i="49"/>
  <c r="B25" i="48"/>
  <c r="B28" i="48"/>
  <c r="B33" i="48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AG68" i="30"/>
  <c r="AF68" i="30"/>
  <c r="AG67" i="30"/>
  <c r="AF67" i="30"/>
  <c r="AG66" i="30"/>
  <c r="AF66" i="30"/>
  <c r="AG65" i="30"/>
  <c r="AF65" i="30"/>
  <c r="AG62" i="30"/>
  <c r="AF62" i="30"/>
  <c r="AG61" i="30"/>
  <c r="AF61" i="30"/>
  <c r="AG60" i="30"/>
  <c r="AF60" i="30"/>
  <c r="AG59" i="30"/>
  <c r="AF59" i="30"/>
  <c r="AG58" i="30"/>
  <c r="AF58" i="30"/>
  <c r="AG57" i="30"/>
  <c r="AF57" i="30"/>
  <c r="AG56" i="30"/>
  <c r="AF56" i="30"/>
  <c r="AG39" i="30"/>
  <c r="AF39" i="30"/>
  <c r="AG38" i="30"/>
  <c r="AF38" i="30"/>
  <c r="AG35" i="30"/>
  <c r="AF35" i="30"/>
  <c r="AG34" i="30"/>
  <c r="AF34" i="30"/>
  <c r="AG33" i="30"/>
  <c r="AF33" i="30"/>
  <c r="AG32" i="30"/>
  <c r="AF32" i="30"/>
  <c r="AG31" i="30"/>
  <c r="AF31" i="30"/>
  <c r="AG30" i="30"/>
  <c r="AF30" i="30"/>
  <c r="AG29" i="30"/>
  <c r="AF29" i="30"/>
  <c r="F8" i="46"/>
  <c r="G8" i="46" s="1"/>
  <c r="F9" i="46"/>
  <c r="G9" i="46" s="1"/>
  <c r="F10" i="46"/>
  <c r="G10" i="46" s="1"/>
  <c r="B9" i="21"/>
  <c r="C9" i="21"/>
  <c r="B15" i="21"/>
  <c r="B12" i="21"/>
  <c r="C24" i="21"/>
  <c r="C30" i="21"/>
  <c r="C21" i="21"/>
  <c r="B37" i="21"/>
  <c r="C37" i="21"/>
  <c r="C36" i="21" s="1"/>
  <c r="C47" i="21" s="1"/>
  <c r="F4" i="46" s="1"/>
  <c r="G4" i="46" s="1"/>
  <c r="B41" i="21"/>
  <c r="B36" i="21" s="1"/>
  <c r="C41" i="21"/>
  <c r="F2" i="46"/>
  <c r="G2" i="46" s="1"/>
  <c r="F12" i="46"/>
  <c r="G12" i="46"/>
  <c r="F13" i="46"/>
  <c r="G13" i="46" s="1"/>
  <c r="F15" i="46"/>
  <c r="G15" i="46" s="1"/>
  <c r="F16" i="46"/>
  <c r="G16" i="46" s="1"/>
  <c r="F11" i="46"/>
  <c r="G11" i="46" s="1"/>
  <c r="F14" i="46"/>
  <c r="G14" i="46" s="1"/>
  <c r="AF21" i="30"/>
  <c r="AG21" i="30"/>
  <c r="AD21" i="30"/>
  <c r="C12" i="49" l="1"/>
  <c r="B47" i="21"/>
  <c r="F5" i="46" s="1"/>
  <c r="G5" i="46" s="1"/>
  <c r="B12" i="49"/>
  <c r="H6" i="52"/>
  <c r="B11" i="48"/>
  <c r="J6" i="52"/>
  <c r="C11" i="48"/>
  <c r="C13" i="52"/>
  <c r="B44" i="30"/>
  <c r="AG12" i="30"/>
  <c r="AD28" i="30"/>
  <c r="AD45" i="30"/>
  <c r="AD55" i="30"/>
  <c r="AG45" i="30"/>
  <c r="AE28" i="30"/>
  <c r="B11" i="30"/>
  <c r="AD12" i="30"/>
  <c r="AG28" i="30"/>
  <c r="AD22" i="30"/>
  <c r="AF22" i="30"/>
  <c r="AF28" i="30"/>
  <c r="AG22" i="30"/>
  <c r="AE22" i="30"/>
  <c r="AG55" i="30"/>
  <c r="AF55" i="30"/>
  <c r="AF12" i="30"/>
  <c r="AD49" i="30"/>
  <c r="AF45" i="30"/>
  <c r="AG49" i="30"/>
  <c r="AE49" i="30"/>
  <c r="AE17" i="30"/>
  <c r="AF16" i="30"/>
  <c r="AE12" i="30"/>
  <c r="AF49" i="30"/>
  <c r="AD17" i="30"/>
  <c r="AE45" i="30"/>
  <c r="AG16" i="30"/>
  <c r="AE55" i="30"/>
  <c r="I6" i="52"/>
  <c r="B13" i="52"/>
  <c r="J13" i="52"/>
  <c r="F29" i="52"/>
  <c r="F13" i="52"/>
  <c r="I13" i="52"/>
  <c r="H13" i="52"/>
  <c r="G29" i="52"/>
  <c r="G61" i="52" s="1"/>
  <c r="E29" i="52"/>
  <c r="E13" i="52"/>
  <c r="I29" i="52"/>
  <c r="D29" i="52"/>
  <c r="D61" i="52" s="1"/>
  <c r="B29" i="52"/>
  <c r="J29" i="52"/>
  <c r="H29" i="52"/>
  <c r="C29" i="52"/>
  <c r="C61" i="52" s="1"/>
  <c r="H61" i="52"/>
  <c r="I38" i="53"/>
  <c r="H38" i="53"/>
  <c r="F38" i="53"/>
  <c r="C38" i="53"/>
  <c r="G38" i="53"/>
  <c r="E38" i="53"/>
  <c r="B38" i="53"/>
  <c r="J61" i="52" l="1"/>
  <c r="F61" i="52"/>
  <c r="AE44" i="30"/>
  <c r="AE11" i="30"/>
  <c r="AG11" i="30"/>
  <c r="AG44" i="30"/>
  <c r="B10" i="30"/>
  <c r="AD10" i="30" s="1"/>
  <c r="F3" i="46" s="1"/>
  <c r="G3" i="46" s="1"/>
  <c r="AD44" i="30"/>
  <c r="AF44" i="30"/>
  <c r="AG10" i="30"/>
  <c r="AF11" i="30"/>
  <c r="AD11" i="30"/>
  <c r="AE10" i="30"/>
  <c r="I61" i="52"/>
  <c r="B61" i="52"/>
  <c r="E61" i="52"/>
  <c r="AF10" i="30" l="1"/>
  <c r="B9" i="30"/>
  <c r="AG8" i="30"/>
  <c r="F7" i="46" s="1"/>
  <c r="G7" i="46" s="1"/>
  <c r="AG9" i="30"/>
  <c r="AE9" i="30"/>
  <c r="AE8" i="30"/>
  <c r="B8" i="30" l="1"/>
  <c r="AD9" i="30"/>
  <c r="AF9" i="30"/>
  <c r="AD8" i="30" l="1"/>
  <c r="AF8" i="30"/>
  <c r="F6" i="46" s="1"/>
  <c r="G6" i="46" s="1"/>
</calcChain>
</file>

<file path=xl/sharedStrings.xml><?xml version="1.0" encoding="utf-8"?>
<sst xmlns="http://schemas.openxmlformats.org/spreadsheetml/2006/main" count="518" uniqueCount="300">
  <si>
    <t>Data:</t>
  </si>
  <si>
    <t>CE:</t>
  </si>
  <si>
    <t>NE:</t>
  </si>
  <si>
    <t>ID:</t>
  </si>
  <si>
    <t>CodMapa</t>
  </si>
  <si>
    <t>CodEntidade</t>
  </si>
  <si>
    <t>Resultado</t>
  </si>
  <si>
    <t>DtReporte</t>
  </si>
  <si>
    <t>Tipo de período de reporte:</t>
  </si>
  <si>
    <t>Erro / Aviso</t>
  </si>
  <si>
    <t>Mapa</t>
  </si>
  <si>
    <t>Agentes</t>
  </si>
  <si>
    <t>Balcões</t>
  </si>
  <si>
    <t>Outros</t>
  </si>
  <si>
    <t>Vida</t>
  </si>
  <si>
    <t>Não Vida</t>
  </si>
  <si>
    <t>Unidade monetária: Euros</t>
  </si>
  <si>
    <t>Acidentes e Doença</t>
  </si>
  <si>
    <t>Automóvel</t>
  </si>
  <si>
    <t>Outras coberturas</t>
  </si>
  <si>
    <t>Responsabilidade Civil Geral</t>
  </si>
  <si>
    <t>Crédito e Caução</t>
  </si>
  <si>
    <t>Assistência</t>
  </si>
  <si>
    <t>Total</t>
  </si>
  <si>
    <t>Incêndio e Outros Danos</t>
  </si>
  <si>
    <t>Empréstimos concedidos e contas a receber</t>
  </si>
  <si>
    <t>Relativos a contratos individuais</t>
  </si>
  <si>
    <t>Relativos a contratos de grupo</t>
  </si>
  <si>
    <t>Periódicos</t>
  </si>
  <si>
    <t>Não periódicos</t>
  </si>
  <si>
    <t>Remunerações</t>
  </si>
  <si>
    <t>Dirigentes executivos</t>
  </si>
  <si>
    <t>Quadros médios</t>
  </si>
  <si>
    <t>Quadros superiores</t>
  </si>
  <si>
    <t>Profissionais altamente qualificados</t>
  </si>
  <si>
    <t>Profissionais qualificados</t>
  </si>
  <si>
    <t>Profissionais semi-qualificados</t>
  </si>
  <si>
    <t>Terrenos e Edifícios</t>
  </si>
  <si>
    <t>De rendimento</t>
  </si>
  <si>
    <t>Partes de capital em filiais, associadas e empreendimentos conjuntos</t>
  </si>
  <si>
    <t>Em filiais</t>
  </si>
  <si>
    <t>Em associadas</t>
  </si>
  <si>
    <t>Em empreendimentos conjuntos</t>
  </si>
  <si>
    <t>Instrumentos de capital e unidades de participação</t>
  </si>
  <si>
    <t>Títulos de dívida</t>
  </si>
  <si>
    <t>Depósitos junto de empresas cedentes</t>
  </si>
  <si>
    <t>Outros depósitos</t>
  </si>
  <si>
    <t>Empréstimos concedidos</t>
  </si>
  <si>
    <t>Contas a receber</t>
  </si>
  <si>
    <t>Doença</t>
  </si>
  <si>
    <t>GGG</t>
  </si>
  <si>
    <t>Anual</t>
  </si>
  <si>
    <t>Contratos de seguro e operações considerados para efeitos contabilísticos como contratos de prestação de serviços</t>
  </si>
  <si>
    <t>Valor contabilizado</t>
  </si>
  <si>
    <t>Balanço de abertura</t>
  </si>
  <si>
    <t>Adições</t>
  </si>
  <si>
    <t>Vendas</t>
  </si>
  <si>
    <t>Aumentos por revalorização</t>
  </si>
  <si>
    <t>Diminuições por revalorização</t>
  </si>
  <si>
    <t>Perdas de imparidade</t>
  </si>
  <si>
    <t>Depreciações</t>
  </si>
  <si>
    <t>Transferências</t>
  </si>
  <si>
    <t>Para terrenos e edifícios de rendimento</t>
  </si>
  <si>
    <t>De terrenos e edifícios de rendimento</t>
  </si>
  <si>
    <t>Efeitos taxa de câmbio</t>
  </si>
  <si>
    <t>Ganhos por ajustamentos no justo valor</t>
  </si>
  <si>
    <t>Perdas por ajustamentos no justo valor</t>
  </si>
  <si>
    <t>De terrenos e edifícios de uso próprio</t>
  </si>
  <si>
    <t>Para terrenos e edifícios de uso próprio</t>
  </si>
  <si>
    <t>Valor de Balanço</t>
  </si>
  <si>
    <t>Depreciações acumuladas</t>
  </si>
  <si>
    <t>Perdas por imparidade reconhecidas no período</t>
  </si>
  <si>
    <t>Perdas por imparidade revertidas no período</t>
  </si>
  <si>
    <t>Valor balanço de terrenos e edifícios em regime locação financeira</t>
  </si>
  <si>
    <t>Valor balanço de terrenos e edifícios em regime locação operacional</t>
  </si>
  <si>
    <t>Singulares</t>
  </si>
  <si>
    <t>Corretores de Seguros</t>
  </si>
  <si>
    <t>Resseguro</t>
  </si>
  <si>
    <t>CTT</t>
  </si>
  <si>
    <t>Telefone</t>
  </si>
  <si>
    <t>Internet</t>
  </si>
  <si>
    <t>Mediadores</t>
  </si>
  <si>
    <t>Seguro de vida com participação nos resultados</t>
  </si>
  <si>
    <t>Seguro de vida sem participação nos resultados</t>
  </si>
  <si>
    <t>Contratos de seguro e operações considerados para efeitos contabilísticos como contratos de investimento</t>
  </si>
  <si>
    <t>Seguro de acidentes de trabalho</t>
  </si>
  <si>
    <t>Sem investimento autónomo</t>
  </si>
  <si>
    <t>Com investimento autónomo</t>
  </si>
  <si>
    <t>Caixa e seus equivalentes e depósitos à ordem</t>
  </si>
  <si>
    <t>Outros investimentos financeiros</t>
  </si>
  <si>
    <t>Derivados de cobertura</t>
  </si>
  <si>
    <t>Cobertura de justo valor</t>
  </si>
  <si>
    <t>Cobertura de fluxos de caixa</t>
  </si>
  <si>
    <t>Cobertura de um investimento líquido numa unidade operacional estrangeira</t>
  </si>
  <si>
    <t>Empréstimos hipotecários</t>
  </si>
  <si>
    <t>Empréstimos sobre apólices</t>
  </si>
  <si>
    <t>Empréstimos sobre títulos</t>
  </si>
  <si>
    <t>Identificação do detentor de participação qualificada</t>
  </si>
  <si>
    <t>Capital detido (%)</t>
  </si>
  <si>
    <t>Direitos de voto (%)</t>
  </si>
  <si>
    <t>Nome</t>
  </si>
  <si>
    <t>Morada</t>
  </si>
  <si>
    <t>Notas ES</t>
  </si>
  <si>
    <t xml:space="preserve">Notas ES - Imparidade </t>
  </si>
  <si>
    <t>Notas ES - Canais</t>
  </si>
  <si>
    <t>Apuradas numa base individual</t>
  </si>
  <si>
    <t>Apurado numa base individual</t>
  </si>
  <si>
    <t>Notas ES - Número médio trabalhadores</t>
  </si>
  <si>
    <t>Goodwill</t>
  </si>
  <si>
    <t>Outros devedores por operações de seguros e outras operações</t>
  </si>
  <si>
    <t>Mercadorias Transportadas</t>
  </si>
  <si>
    <t>Contratos de seguro</t>
  </si>
  <si>
    <t>Dos quais</t>
  </si>
  <si>
    <t>Mercadorias transportadas</t>
  </si>
  <si>
    <t xml:space="preserve"> dos quais Acidentes de Trabalho</t>
  </si>
  <si>
    <t>dos quais Doença</t>
  </si>
  <si>
    <t>dos quais Riscos Múltiplos</t>
  </si>
  <si>
    <t>Notas ES - Número dependências</t>
  </si>
  <si>
    <t>Aveiro</t>
  </si>
  <si>
    <t>Braga</t>
  </si>
  <si>
    <t>Beja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</si>
  <si>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</si>
  <si>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</si>
  <si>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</si>
  <si>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</si>
  <si>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</si>
  <si>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</si>
  <si>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</si>
  <si>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</si>
  <si>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</si>
  <si>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</si>
  <si>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</si>
  <si>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</si>
  <si>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</si>
  <si>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</si>
  <si>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</si>
  <si>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</si>
  <si>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</si>
  <si>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Inconsistência na desagregação dos Prémios brutos emitidos de seguro directo da folha "Prémios Seguros Vida"</t>
  </si>
  <si>
    <t>O valor calculado de Prémios brutos emitidos na folha Prémios Seguros Vida difere do valor apurado na folha Canais</t>
  </si>
  <si>
    <t>De uso próprio</t>
  </si>
  <si>
    <t>ID_Validação</t>
  </si>
  <si>
    <t>Descrição da Validação</t>
  </si>
  <si>
    <t>O valor de Prémios brutos emitidos reportado em Bancos e/ou CTT, para algum(ns) ramo(s), na folha Canais é superior ao seu valor total</t>
  </si>
  <si>
    <t>O valor de Remunerações reportado em Bancos e/ou CTT, para algum(ns) ramo(s), na folha Canais é superior ao seu valor total</t>
  </si>
  <si>
    <t>Atividade em:</t>
  </si>
  <si>
    <t>Mediadores de seguros a título acessório</t>
  </si>
  <si>
    <t>Investimentos em outras empresas participadas e participantes</t>
  </si>
  <si>
    <t>Outros ativos tangíveis</t>
  </si>
  <si>
    <t>Outros ativos</t>
  </si>
  <si>
    <t>Ativos não correntes detidos para venda e unidades operacionais descontinuadas</t>
  </si>
  <si>
    <t>Não afetos</t>
  </si>
  <si>
    <t>Outros ativos intangíveis</t>
  </si>
  <si>
    <t xml:space="preserve">Justo valor dos ativos </t>
  </si>
  <si>
    <t>Apuradas numa base coletiva</t>
  </si>
  <si>
    <t>Apurado numa base coletiva</t>
  </si>
  <si>
    <t>O valor de balanço reportado em Terrenos e edifícios, de uso próprio, na folha Terrenos e Edifícios difere do valor apurado na folha Afetação Investimentos</t>
  </si>
  <si>
    <t>O valor de balanço reportado em Terrenos e edifícios, de rendimento, na folha Terrenos e Edifícios difere do valor apurado na folha Afetação Investimentos</t>
  </si>
  <si>
    <t>O valor contabilizado de Terrenos e Edificios de uso próprio reportado na folha Imparidade é superior ao reportado na folha Afetação de Investimentos</t>
  </si>
  <si>
    <t>O valor contabilizado de Terrenos e Edificios de rendimento reportado na folha Imparidade é superior ao reportado na folha Afetação de Investimentos</t>
  </si>
  <si>
    <t>O valor contabilizado de Partes de capital em filiais, associadas e empreendimentos conjuntos em filiais reportado na folha Imparidade é superior ao reportado na folha Afetação de Investimentos</t>
  </si>
  <si>
    <t>O valor contabilizado de Partes de capital em filiais, associadas e empreendimentos conjuntos em associadas reportado na folha Imparidade é superior ao reportado na folha Afetação de Investimentos</t>
  </si>
  <si>
    <t>O valor contabilizado de Empréstimos concedidos e contas a receber - depósitos junto de empresas cedentes na folha Imparidade é superior ao reportado na folha Afetação de Investimentos</t>
  </si>
  <si>
    <t>O valor contabilizado de Empréstimos concedidos e contas a receber - outros depósitos na folha Imparidade é superior ao reportado na folha Afetação de Investimentos</t>
  </si>
  <si>
    <t>O valor contabilizado de Empréstimos concedidos e contas a receber - empréstimos concedidos na folha Imparidade é superior ao reportado na folha Afetação de Investimentos</t>
  </si>
  <si>
    <t>O valor contabilizado de Empréstimos concedidos e contas a receber - contas a receber na folha Imparidade é superior ao reportado na folha Afetação de Investimentos</t>
  </si>
  <si>
    <t>O valor contabilizado de Empréstimos concedidos e contas a receber - outros na folha Imparidade é superior ao reportado na folha Afetação de Investimentos</t>
  </si>
  <si>
    <t>O valor contabilizado de Ativos financeiros valorizados ao custo amortizado - Investimentos em outras empresas participadas e participantes na folha Imparidade é superior ao reportado na folha Afetação de Investimentos</t>
  </si>
  <si>
    <t>O valor contabilizado de Ativos financeiros valorizados ao custo amortizado - Títulos de dívida na folha Imparidade é superior ao reportado na folha Afetação de Investimentos</t>
  </si>
  <si>
    <t>O valor contabilizado de Ativos financeiros valorizados ao custo amortizado - Outros na folha Imparidade é superior ao reportado na folha Afetação de Investimentos</t>
  </si>
  <si>
    <t>O valor contabilizado de Ativos financeiros valorizados ao justo valor através de reservas - Investimentos em outras empresas participadas e participantes na folha Imparidade é superior ao reportado na folha Afetação de Investimentos</t>
  </si>
  <si>
    <t>O valor contabilizado de Ativos financeiros valorizados ao justo valor através de reservas - Instrumentos de capital e unidades de participação na folha Imparidade é superior ao reportado na folha Afetação de Investimentos</t>
  </si>
  <si>
    <t>O valor contabilizado de Ativos financeiros valorizados ao justo valor através de reservas - Títulos de dívida na folha Imparidade é superior ao reportado na folha Afetação de Investimentos</t>
  </si>
  <si>
    <t>O valor contabilizado de Ativos financeiros valorizados ao justo valor através de reservas - Outros na folha Imparidade é superior ao reportado na folha Afetação de Investimentos</t>
  </si>
  <si>
    <t>De contratos mensurados pela alocação de prémio</t>
  </si>
  <si>
    <t>Seguros com participação nos resultados</t>
  </si>
  <si>
    <t>Seguros ligados a fundos de investimento</t>
  </si>
  <si>
    <t>Outros seguros de vida - Com opções e garantias</t>
  </si>
  <si>
    <t>Outros seguros de vida - Sem opções e garantias</t>
  </si>
  <si>
    <t>Marítimo e Aéreo</t>
  </si>
  <si>
    <t>Perdas Pecuniárias Diversas</t>
  </si>
  <si>
    <t>R.C. de veículos terrestres a motor</t>
  </si>
  <si>
    <t>Prémios brutos emitidos</t>
  </si>
  <si>
    <t>Identificação da componente de perda</t>
  </si>
  <si>
    <t>Acidentes e doença</t>
  </si>
  <si>
    <t>Acidentes de trabalho</t>
  </si>
  <si>
    <t>Acidentes pessoais</t>
  </si>
  <si>
    <t>Incêndio e outros danos</t>
  </si>
  <si>
    <t>Incêndio e elementos da natureza</t>
  </si>
  <si>
    <t>Outros danos em coisas</t>
  </si>
  <si>
    <t>Agrícola</t>
  </si>
  <si>
    <t>Riscos múltiplos habitação</t>
  </si>
  <si>
    <t>Riscos múltiplos comerciantes</t>
  </si>
  <si>
    <t>Riscos múltiplos industrial</t>
  </si>
  <si>
    <t>Riscos múltiplos outros</t>
  </si>
  <si>
    <t>Marítimo e aéreo</t>
  </si>
  <si>
    <t>Máritimo</t>
  </si>
  <si>
    <t>Aéreo</t>
  </si>
  <si>
    <t>Responsabilidade civil geral</t>
  </si>
  <si>
    <t>Crédito e caução</t>
  </si>
  <si>
    <t>Crédito</t>
  </si>
  <si>
    <t>Caução</t>
  </si>
  <si>
    <t>Proteção jurídica</t>
  </si>
  <si>
    <t>Perdas pecuniárias diversas</t>
  </si>
  <si>
    <t>Desagregação por método de transição</t>
  </si>
  <si>
    <t>Contratos novos</t>
  </si>
  <si>
    <t>Contratos mensurados na transição para a IFRS 17 de acordo com a abordagem retrospetiva total</t>
  </si>
  <si>
    <t>Contratos mensurados na transição para a IFRS 17 de acordo com a abordagem retrospetiva modificada</t>
  </si>
  <si>
    <t>Contratos mensurados na transição para a IFRS 17 de acordo com a abordagem do justo valor</t>
  </si>
  <si>
    <t>Passivos de contratos de seguro de serviços futuros -  Componente de perda</t>
  </si>
  <si>
    <t>Vida não ligados</t>
  </si>
  <si>
    <t xml:space="preserve">De contratos mensurados pela abordagem da comissão variável  </t>
  </si>
  <si>
    <t>De contratos mensurados pelo modelo geral de mensuração</t>
  </si>
  <si>
    <t>TOTAL</t>
  </si>
  <si>
    <t xml:space="preserve">Notas ES - Imputação </t>
  </si>
  <si>
    <t>Função de sinistros</t>
  </si>
  <si>
    <t>Função de aquisição</t>
  </si>
  <si>
    <t>Função administrativa</t>
  </si>
  <si>
    <t>Função gestão de investimentos</t>
  </si>
  <si>
    <t>Função gestão de fundos de pensões</t>
  </si>
  <si>
    <t>Outros gastos não relacionados com a atividade seguradora</t>
  </si>
  <si>
    <t>Outros gastos não associados a contratos comercializados</t>
  </si>
  <si>
    <t>Passivos de contratos de seguro de serviços futuros</t>
  </si>
  <si>
    <t>Notas ES - Identificação da componente de perda</t>
  </si>
  <si>
    <t>Notas ES - Desagregação por método de transição</t>
  </si>
  <si>
    <t>Imputação</t>
  </si>
  <si>
    <t>De contratos sem participação nos resultados</t>
  </si>
  <si>
    <t>De contratos com participação nos resultados</t>
  </si>
  <si>
    <t>Vida não ligados, com direito a participação nos resultados</t>
  </si>
  <si>
    <t>Financeiros PPR, PPE, PPR/E</t>
  </si>
  <si>
    <t>Temporários</t>
  </si>
  <si>
    <t>Vida não ligados, sem direito a participação nos resultados</t>
  </si>
  <si>
    <t>Vida ligados</t>
  </si>
  <si>
    <t>Ligados PPR, PPE, PPR/E</t>
  </si>
  <si>
    <t>Mensuradas ao custo</t>
  </si>
  <si>
    <t>Mensuradas ao valor revalorizado</t>
  </si>
  <si>
    <t>Mensuradas ao justo valor</t>
  </si>
  <si>
    <t>Mensuradas pela equivalência patrimonial</t>
  </si>
  <si>
    <t>Ativos financeiros mensurados ao custo amortizado</t>
  </si>
  <si>
    <t>Ativos financeiros mensurados ao justo valor através de reservas</t>
  </si>
  <si>
    <t>Se mensurados pelo modelo do justo valor</t>
  </si>
  <si>
    <t>Se mensurados pelo modelo de custo</t>
  </si>
  <si>
    <t>Se mensurado pelo modelo de revalorização</t>
  </si>
  <si>
    <t>Notas ES - Serviços futuros</t>
  </si>
  <si>
    <t>Venda direta</t>
  </si>
  <si>
    <t>Notas ES - Prémios seguros Vida</t>
  </si>
  <si>
    <t>Notas ES - Terrenos e edifícios</t>
  </si>
  <si>
    <t>Terrenos e edifícios de rendimento</t>
  </si>
  <si>
    <t>Terrenos e edifícios de uso próprio</t>
  </si>
  <si>
    <t>Notas ES - Afetação investimentos</t>
  </si>
  <si>
    <t>Restantes seguros não vida</t>
  </si>
  <si>
    <t>Gastos não atribuíveis - Gastos de fundos de pensões</t>
  </si>
  <si>
    <t>Gastos não atribuíveis - Gastos de contratos de seguro e operações considerados para efeitos contabilísticos como contratos de prestação de serviços</t>
  </si>
  <si>
    <t>Gastos não atribuíveis - Gastos de contratos de seguro e operações considerados para efeitos contabilísticos como contratos de investimento</t>
  </si>
  <si>
    <t>Gastos de contratos de seguro - Outros gastos atribuíveis - Ramo Vida</t>
  </si>
  <si>
    <t>Gastos de contratos de seguro - Outros gastos atribuíveis - Ramos Não Vida</t>
  </si>
  <si>
    <t>Gastos não atribuíveis - Gastos não atribuíveis a contratos de seguro</t>
  </si>
  <si>
    <t>Gastos de contratos de seguro -  Componente de perda</t>
  </si>
  <si>
    <t>Prémios não adquiridos</t>
  </si>
  <si>
    <t>Prémios futuros</t>
  </si>
  <si>
    <t xml:space="preserve">Notas ES - Participações qualificadas </t>
  </si>
  <si>
    <t>Terrenos e edifícios</t>
  </si>
  <si>
    <t>LEI:</t>
  </si>
  <si>
    <t>LEI</t>
  </si>
  <si>
    <t>Ações detidas (número)</t>
  </si>
  <si>
    <t>Concentrações de atividades empresariais</t>
  </si>
  <si>
    <t>De ativos não correntes detidos para venda (IFRS 5)</t>
  </si>
  <si>
    <t>Para ativos não correntes detidos para venda (IFRS 5)</t>
  </si>
  <si>
    <t>Reconhecidas diretamente em capital próprio</t>
  </si>
  <si>
    <t>Revertidas diretamente em capital próprio</t>
  </si>
  <si>
    <t>Reconhecidas diretamente na conta de ganhos e perdas</t>
  </si>
  <si>
    <t>Revertidas diretamente na conta de ganhos e perdas</t>
  </si>
  <si>
    <t>ESC10</t>
  </si>
  <si>
    <t>versao</t>
  </si>
  <si>
    <t>DtDataReporte</t>
  </si>
  <si>
    <t>CodEstatistico</t>
  </si>
  <si>
    <t>TipoPeriodo</t>
  </si>
  <si>
    <t>LocalActividade</t>
  </si>
  <si>
    <t>NrFundo</t>
  </si>
  <si>
    <t>NrAdesao</t>
  </si>
  <si>
    <t>CodLocLPS</t>
  </si>
  <si>
    <t>CodCogerido</t>
  </si>
  <si>
    <t>Provisão para perdas de créditos previstas em instrumentos de dívida mensurados ao justo valor através de reservas</t>
  </si>
  <si>
    <t>Valor reconhecido em ajustamentos de créditos de cobrança duvidosa</t>
  </si>
  <si>
    <t>Mensuradas através de resultados</t>
  </si>
  <si>
    <t>Mensuradas através de reservas</t>
  </si>
  <si>
    <t>Ativos financeiros mensurados ao justo valor através de resultados</t>
  </si>
  <si>
    <t>Seguro Direto</t>
  </si>
  <si>
    <t>Resseguro Aceite</t>
  </si>
  <si>
    <t>Instituições de Crédito</t>
  </si>
  <si>
    <t>Financeiros excluindo PPR, PPE, PPR/E e operações de capitalização</t>
  </si>
  <si>
    <t>Ligados excluindo PPR, PPE, PPR/E e operações de capitalização</t>
  </si>
  <si>
    <t>Operações de capitalização</t>
  </si>
  <si>
    <t>Operações de capitalização não ligadas</t>
  </si>
  <si>
    <t>Operações de capitalização ligadas</t>
  </si>
  <si>
    <t>Coletivos</t>
  </si>
  <si>
    <t>Marítimo</t>
  </si>
  <si>
    <t>Contratos de seguro e operações de Vida considerados para efeitos contabilísticos como contratos de investimento</t>
  </si>
  <si>
    <t>Contratos de seguro e operações de Não Vida considerados para efeitos contabilísticos como contratos de prestação de serviços</t>
  </si>
  <si>
    <t>Proteção Júridica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</si>
</sst>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Helv"/>
    </font>
    <font>
      <i/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180">
    <xf numFmtId="0" fontId="0" fillId="0" borderId="0" xfId="0"/>
    <xf numFmtId="0" fontId="2" fillId="0" borderId="0" xfId="0" applyFont="1" applyBorder="1" applyProtection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2" borderId="0" xfId="0" applyFont="1" applyFill="1" applyBorder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 applyProtection="1"/>
    <xf numFmtId="14" fontId="2" fillId="3" borderId="0" xfId="0" applyNumberFormat="1" applyFont="1" applyFill="1" applyBorder="1" applyAlignment="1" applyProtection="1">
      <alignment horizontal="left"/>
      <protection locked="0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/>
    <xf numFmtId="0" fontId="2" fillId="0" borderId="0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4" fontId="2" fillId="4" borderId="0" xfId="0" applyNumberFormat="1" applyFont="1" applyFill="1" applyBorder="1" applyAlignment="1" applyProtection="1"/>
    <xf numFmtId="4" fontId="2" fillId="4" borderId="0" xfId="2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/>
    <xf numFmtId="0" fontId="4" fillId="0" borderId="0" xfId="0" applyFont="1" applyBorder="1" applyProtection="1"/>
    <xf numFmtId="0" fontId="5" fillId="0" borderId="0" xfId="0" applyFont="1" applyFill="1" applyBorder="1" applyAlignment="1" applyProtection="1">
      <alignment horizontal="left" wrapText="1" shrinkToFit="1"/>
    </xf>
    <xf numFmtId="0" fontId="2" fillId="0" borderId="0" xfId="0" applyFont="1" applyFill="1" applyBorder="1"/>
    <xf numFmtId="0" fontId="6" fillId="0" borderId="0" xfId="0" applyFont="1" applyBorder="1"/>
    <xf numFmtId="0" fontId="2" fillId="3" borderId="0" xfId="0" applyFont="1" applyFill="1" applyBorder="1" applyProtection="1">
      <protection locked="0"/>
    </xf>
    <xf numFmtId="10" fontId="2" fillId="3" borderId="0" xfId="0" applyNumberFormat="1" applyFont="1" applyFill="1" applyBorder="1" applyAlignment="1" applyProtection="1">
      <alignment vertical="center" wrapText="1"/>
      <protection locked="0"/>
    </xf>
    <xf numFmtId="3" fontId="2" fillId="3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/>
    <xf numFmtId="0" fontId="6" fillId="0" borderId="0" xfId="0" applyFont="1" applyBorder="1" applyProtection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0" borderId="0" xfId="0" applyFont="1" applyBorder="1" applyAlignment="1" applyProtection="1">
      <alignment horizontal="left" indent="1"/>
    </xf>
    <xf numFmtId="0" fontId="0" fillId="0" borderId="0" xfId="0" applyFill="1" applyProtection="1"/>
    <xf numFmtId="0" fontId="2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2" fillId="0" borderId="0" xfId="0" applyFont="1" applyBorder="1" applyAlignment="1" applyProtection="1">
      <alignment horizontal="left" indent="2"/>
    </xf>
    <xf numFmtId="0" fontId="4" fillId="0" borderId="1" xfId="0" applyFont="1" applyBorder="1" applyAlignment="1">
      <alignment horizontal="center" vertical="center" wrapText="1"/>
    </xf>
    <xf numFmtId="0" fontId="1" fillId="0" borderId="0" xfId="1"/>
    <xf numFmtId="0" fontId="2" fillId="0" borderId="0" xfId="0" applyFont="1" applyBorder="1" applyAlignment="1" applyProtection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4" fillId="2" borderId="0" xfId="0" applyFont="1" applyFill="1" applyBorder="1" applyAlignment="1"/>
    <xf numFmtId="0" fontId="2" fillId="0" borderId="0" xfId="0" applyFont="1" applyBorder="1" applyAlignment="1"/>
    <xf numFmtId="49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/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1" fillId="0" borderId="0" xfId="0" applyFont="1" applyProtection="1"/>
    <xf numFmtId="0" fontId="4" fillId="0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0" fillId="2" borderId="0" xfId="0" applyFill="1" applyProtection="1"/>
    <xf numFmtId="0" fontId="2" fillId="2" borderId="0" xfId="0" applyFont="1" applyFill="1" applyProtection="1"/>
    <xf numFmtId="4" fontId="2" fillId="3" borderId="0" xfId="0" applyNumberFormat="1" applyFont="1" applyFill="1" applyBorder="1" applyAlignment="1" applyProtection="1">
      <protection locked="0"/>
    </xf>
    <xf numFmtId="0" fontId="1" fillId="0" borderId="0" xfId="1" applyFont="1"/>
    <xf numFmtId="0" fontId="4" fillId="0" borderId="1" xfId="0" quotePrefix="1" applyFont="1" applyFill="1" applyBorder="1" applyAlignment="1" applyProtection="1">
      <alignment horizontal="center" vertical="center" wrapText="1"/>
    </xf>
    <xf numFmtId="0" fontId="2" fillId="0" borderId="1" xfId="1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 indent="2"/>
    </xf>
    <xf numFmtId="4" fontId="2" fillId="4" borderId="0" xfId="2" applyNumberFormat="1" applyFont="1" applyFill="1" applyAlignment="1">
      <alignment vertical="center" wrapText="1"/>
    </xf>
    <xf numFmtId="4" fontId="2" fillId="3" borderId="0" xfId="0" applyNumberFormat="1" applyFont="1" applyFill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/>
    <xf numFmtId="3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center"/>
    </xf>
    <xf numFmtId="4" fontId="2" fillId="3" borderId="0" xfId="0" applyNumberFormat="1" applyFont="1" applyFill="1" applyAlignment="1" applyProtection="1">
      <alignment horizontal="left" vertical="center"/>
      <protection locked="0"/>
    </xf>
    <xf numFmtId="4" fontId="4" fillId="4" borderId="0" xfId="0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left"/>
    </xf>
    <xf numFmtId="0" fontId="5" fillId="0" borderId="3" xfId="0" applyFont="1" applyBorder="1" applyAlignment="1">
      <alignment wrapText="1" shrinkToFit="1"/>
    </xf>
    <xf numFmtId="4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1"/>
    </xf>
    <xf numFmtId="0" fontId="11" fillId="0" borderId="0" xfId="0" applyFont="1" applyAlignment="1">
      <alignment vertical="center"/>
    </xf>
    <xf numFmtId="4" fontId="2" fillId="4" borderId="0" xfId="0" applyNumberFormat="1" applyFont="1" applyFill="1"/>
    <xf numFmtId="0" fontId="5" fillId="0" borderId="0" xfId="0" applyFont="1" applyAlignment="1">
      <alignment horizontal="left" wrapText="1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" fontId="2" fillId="0" borderId="0" xfId="0" applyNumberFormat="1" applyFont="1"/>
    <xf numFmtId="4" fontId="2" fillId="0" borderId="0" xfId="0" applyNumberFormat="1" applyFont="1" applyProtection="1">
      <protection locked="0"/>
    </xf>
    <xf numFmtId="0" fontId="4" fillId="5" borderId="0" xfId="0" applyFont="1" applyFill="1" applyBorder="1"/>
    <xf numFmtId="0" fontId="4" fillId="5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4" fillId="5" borderId="0" xfId="0" quotePrefix="1" applyFont="1" applyFill="1" applyAlignment="1">
      <alignment horizontal="left"/>
    </xf>
    <xf numFmtId="0" fontId="2" fillId="5" borderId="0" xfId="0" applyFont="1" applyFill="1"/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left" indent="1"/>
    </xf>
    <xf numFmtId="0" fontId="2" fillId="5" borderId="0" xfId="0" applyFont="1" applyFill="1" applyAlignment="1">
      <alignment horizontal="left" indent="2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indent="3"/>
    </xf>
    <xf numFmtId="0" fontId="2" fillId="5" borderId="0" xfId="0" quotePrefix="1" applyFont="1" applyFill="1" applyAlignment="1">
      <alignment horizontal="left"/>
    </xf>
    <xf numFmtId="0" fontId="0" fillId="5" borderId="0" xfId="0" applyFill="1"/>
    <xf numFmtId="0" fontId="4" fillId="5" borderId="1" xfId="0" quotePrefix="1" applyFont="1" applyFill="1" applyBorder="1" applyAlignment="1">
      <alignment horizontal="center" vertical="center" wrapText="1"/>
    </xf>
    <xf numFmtId="0" fontId="2" fillId="5" borderId="0" xfId="0" quotePrefix="1" applyFont="1" applyFill="1" applyAlignment="1">
      <alignment horizontal="left" indent="1"/>
    </xf>
    <xf numFmtId="0" fontId="2" fillId="5" borderId="0" xfId="0" applyFont="1" applyFill="1" applyBorder="1" applyProtection="1"/>
    <xf numFmtId="0" fontId="2" fillId="5" borderId="0" xfId="0" applyFont="1" applyFill="1" applyBorder="1" applyAlignment="1" applyProtection="1">
      <alignment horizontal="left" indent="1"/>
    </xf>
    <xf numFmtId="0" fontId="1" fillId="5" borderId="0" xfId="1" applyFill="1" applyAlignment="1">
      <alignment vertical="center"/>
    </xf>
    <xf numFmtId="0" fontId="2" fillId="5" borderId="0" xfId="1" applyFont="1" applyFill="1" applyAlignment="1">
      <alignment vertical="center"/>
    </xf>
    <xf numFmtId="0" fontId="2" fillId="5" borderId="1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/>
    </xf>
    <xf numFmtId="0" fontId="2" fillId="5" borderId="0" xfId="1" applyFont="1" applyFill="1"/>
    <xf numFmtId="0" fontId="2" fillId="5" borderId="0" xfId="1" applyFont="1" applyFill="1" applyAlignment="1">
      <alignment horizontal="left" indent="1"/>
    </xf>
    <xf numFmtId="0" fontId="2" fillId="5" borderId="0" xfId="1" applyFont="1" applyFill="1" applyAlignment="1">
      <alignment horizontal="left" indent="2"/>
    </xf>
    <xf numFmtId="0" fontId="2" fillId="5" borderId="0" xfId="1" applyFont="1" applyFill="1" applyAlignment="1">
      <alignment horizontal="left" indent="5"/>
    </xf>
    <xf numFmtId="0" fontId="2" fillId="5" borderId="0" xfId="1" applyFont="1" applyFill="1" applyAlignment="1">
      <alignment horizontal="left" wrapText="1" indent="2"/>
    </xf>
    <xf numFmtId="0" fontId="2" fillId="5" borderId="0" xfId="1" applyFont="1" applyFill="1" applyAlignment="1">
      <alignment horizontal="left" wrapText="1" indent="3"/>
    </xf>
    <xf numFmtId="0" fontId="10" fillId="5" borderId="0" xfId="1" applyFont="1" applyFill="1" applyAlignment="1">
      <alignment horizontal="left" wrapText="1" indent="4"/>
    </xf>
    <xf numFmtId="0" fontId="1" fillId="5" borderId="0" xfId="1" applyFill="1"/>
    <xf numFmtId="0" fontId="2" fillId="5" borderId="0" xfId="1" quotePrefix="1" applyFont="1" applyFill="1" applyAlignment="1">
      <alignment horizontal="left" wrapText="1" indent="1"/>
    </xf>
    <xf numFmtId="0" fontId="2" fillId="5" borderId="0" xfId="1" applyFont="1" applyFill="1" applyAlignment="1">
      <alignment horizontal="left" indent="3"/>
    </xf>
    <xf numFmtId="0" fontId="10" fillId="5" borderId="0" xfId="1" applyFont="1" applyFill="1" applyAlignment="1">
      <alignment horizontal="left" wrapText="1" indent="3"/>
    </xf>
    <xf numFmtId="0" fontId="2" fillId="0" borderId="0" xfId="0" quotePrefix="1" applyFont="1" applyAlignment="1">
      <alignment horizontal="left" vertical="center" indent="3"/>
    </xf>
    <xf numFmtId="0" fontId="4" fillId="5" borderId="1" xfId="0" quotePrefix="1" applyFont="1" applyFill="1" applyBorder="1" applyAlignment="1" applyProtection="1">
      <alignment horizontal="center" vertical="center" wrapText="1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2" fillId="0" borderId="0" xfId="0" quotePrefix="1" applyFont="1" applyBorder="1" applyAlignment="1" applyProtection="1">
      <alignment horizontal="left"/>
    </xf>
    <xf numFmtId="0" fontId="2" fillId="0" borderId="0" xfId="0" quotePrefix="1" applyFont="1" applyBorder="1" applyAlignment="1" applyProtection="1">
      <alignment horizontal="left" indent="2"/>
    </xf>
    <xf numFmtId="0" fontId="2" fillId="0" borderId="0" xfId="0" quotePrefix="1" applyFont="1" applyAlignment="1">
      <alignment horizontal="left"/>
    </xf>
    <xf numFmtId="1" fontId="2" fillId="3" borderId="0" xfId="0" applyNumberFormat="1" applyFont="1" applyFill="1" applyAlignment="1" applyProtection="1">
      <alignment horizontal="left"/>
      <protection locked="0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  <xf numFmtId="0" fontId="4" fillId="5" borderId="0" xfId="0" quotePrefix="1" applyFont="1" applyFill="1" applyAlignment="1">
      <alignment vertical="center"/>
    </xf>
    <xf numFmtId="0" fontId="10" fillId="5" borderId="1" xfId="1" applyFont="1" applyFill="1" applyBorder="1" applyAlignment="1">
      <alignment horizontal="center" vertical="center" wrapText="1"/>
    </xf>
    <xf numFmtId="164" fontId="2" fillId="5" borderId="0" xfId="3" applyNumberFormat="1" applyFont="1" applyFill="1" applyAlignment="1">
      <alignment horizontal="left" vertical="center" wrapText="1" indent="2"/>
    </xf>
    <xf numFmtId="0" fontId="2" fillId="5" borderId="0" xfId="1" quotePrefix="1" applyFont="1" applyFill="1" applyAlignment="1">
      <alignment horizontal="left" indent="3"/>
    </xf>
    <xf numFmtId="164" fontId="2" fillId="5" borderId="0" xfId="3" quotePrefix="1" applyNumberFormat="1" applyFont="1" applyFill="1" applyAlignment="1">
      <alignment horizontal="left" vertical="center" wrapText="1" indent="3"/>
    </xf>
    <xf numFmtId="164" fontId="2" fillId="5" borderId="0" xfId="3" applyNumberFormat="1" applyFont="1" applyFill="1" applyAlignment="1">
      <alignment horizontal="left" vertical="center" wrapText="1" indent="3"/>
    </xf>
    <xf numFmtId="0" fontId="4" fillId="5" borderId="0" xfId="1" applyFont="1" applyFill="1" applyAlignment="1">
      <alignment vertical="top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" fontId="2" fillId="3" borderId="0" xfId="0" applyNumberFormat="1" applyFont="1" applyFill="1" applyBorder="1" applyAlignment="1" applyProtection="1">
      <alignment vertical="center"/>
      <protection locked="0"/>
    </xf>
    <xf numFmtId="3" fontId="2" fillId="4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5" borderId="0" xfId="1" applyFont="1" applyFill="1" applyAlignment="1">
      <alignment horizontal="left" wrapText="1" indent="4"/>
    </xf>
    <xf numFmtId="0" fontId="2" fillId="5" borderId="0" xfId="1" quotePrefix="1" applyFont="1" applyFill="1" applyAlignment="1">
      <alignment horizontal="left" wrapText="1" indent="4"/>
    </xf>
    <xf numFmtId="0" fontId="2" fillId="5" borderId="0" xfId="1" quotePrefix="1" applyFont="1" applyFill="1" applyAlignment="1">
      <alignment horizontal="left" wrapText="1" indent="3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quotePrefix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 wrapText="1" shrinkToFit="1"/>
    </xf>
    <xf numFmtId="0" fontId="4" fillId="5" borderId="6" xfId="0" quotePrefix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left" wrapText="1" shrinkToFit="1"/>
    </xf>
    <xf numFmtId="3" fontId="2" fillId="5" borderId="8" xfId="2" applyNumberFormat="1" applyFont="1" applyFill="1" applyBorder="1" applyAlignment="1" applyProtection="1">
      <alignment horizontal="center" vertical="center"/>
    </xf>
    <xf numFmtId="3" fontId="2" fillId="5" borderId="9" xfId="2" applyNumberFormat="1" applyFont="1" applyFill="1" applyBorder="1" applyAlignment="1" applyProtection="1">
      <alignment horizontal="center" vertical="center"/>
    </xf>
    <xf numFmtId="3" fontId="2" fillId="5" borderId="10" xfId="2" applyNumberFormat="1" applyFont="1" applyFill="1" applyBorder="1" applyAlignment="1" applyProtection="1">
      <alignment horizontal="center" vertical="center"/>
    </xf>
    <xf numFmtId="3" fontId="2" fillId="5" borderId="11" xfId="2" applyNumberFormat="1" applyFont="1" applyFill="1" applyBorder="1" applyAlignment="1" applyProtection="1">
      <alignment horizontal="center" vertical="center"/>
    </xf>
    <xf numFmtId="49" fontId="2" fillId="5" borderId="1" xfId="1" applyNumberFormat="1" applyFont="1" applyFill="1" applyBorder="1" applyAlignment="1" applyProtection="1">
      <alignment horizontal="center" vertical="center"/>
    </xf>
    <xf numFmtId="3" fontId="2" fillId="5" borderId="13" xfId="2" applyNumberFormat="1" applyFont="1" applyFill="1" applyBorder="1" applyAlignment="1" applyProtection="1">
      <alignment horizontal="center" vertical="center"/>
    </xf>
    <xf numFmtId="3" fontId="2" fillId="5" borderId="4" xfId="2" applyNumberFormat="1" applyFont="1" applyFill="1" applyBorder="1" applyAlignment="1" applyProtection="1">
      <alignment horizontal="center" vertical="center"/>
    </xf>
    <xf numFmtId="49" fontId="10" fillId="5" borderId="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2" fillId="5" borderId="12" xfId="1" applyNumberFormat="1" applyFont="1" applyFill="1" applyBorder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10" fillId="5" borderId="5" xfId="1" applyNumberFormat="1" applyFont="1" applyFill="1" applyBorder="1" applyAlignment="1" applyProtection="1">
      <alignment horizontal="center" vertical="center"/>
    </xf>
    <xf numFmtId="49" fontId="10" fillId="5" borderId="12" xfId="1" applyNumberFormat="1" applyFont="1" applyFill="1" applyBorder="1" applyAlignment="1" applyProtection="1">
      <alignment horizontal="center" vertical="center"/>
    </xf>
    <xf numFmtId="49" fontId="10" fillId="5" borderId="2" xfId="1" applyNumberFormat="1" applyFont="1" applyFill="1" applyBorder="1" applyAlignment="1" applyProtection="1">
      <alignment horizontal="center" vertical="center"/>
    </xf>
    <xf numFmtId="3" fontId="2" fillId="5" borderId="1" xfId="2" applyNumberFormat="1" applyFont="1" applyFill="1" applyBorder="1" applyAlignment="1" applyProtection="1">
      <alignment horizontal="center" vertical="center"/>
    </xf>
    <xf numFmtId="3" fontId="2" fillId="5" borderId="6" xfId="2" applyNumberFormat="1" applyFont="1" applyFill="1" applyBorder="1" applyAlignment="1" applyProtection="1">
      <alignment horizontal="center" vertical="center"/>
    </xf>
    <xf numFmtId="164" fontId="2" fillId="5" borderId="0" xfId="3" applyNumberFormat="1" applyFont="1" applyFill="1" applyAlignment="1">
      <alignment horizontal="left" vertical="center" wrapText="1" indent="4"/>
    </xf>
    <xf numFmtId="0" fontId="2" fillId="5" borderId="0" xfId="1" quotePrefix="1" applyFont="1" applyFill="1" applyAlignment="1">
      <alignment horizontal="left" indent="5"/>
    </xf>
    <xf numFmtId="164" fontId="2" fillId="5" borderId="0" xfId="3" quotePrefix="1" applyNumberFormat="1" applyFont="1" applyFill="1" applyAlignment="1">
      <alignment horizontal="left" vertical="center" wrapText="1" indent="4"/>
    </xf>
  </cellXfs>
  <cellStyles count="4">
    <cellStyle name="Normal" xfId="0" builtinId="0"/>
    <cellStyle name="Normal 2" xfId="1" xr:uid="{00000000-0005-0000-0000-000001000000}"/>
    <cellStyle name="Normal_Anexo4" xfId="2" xr:uid="{00000000-0005-0000-0000-000002000000}"/>
    <cellStyle name="Normal_Folha1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41275</xdr:rowOff>
    </xdr:from>
    <xdr:to>
      <xdr:col>1</xdr:col>
      <xdr:colOff>2092024</xdr:colOff>
      <xdr:row>15</xdr:row>
      <xdr:rowOff>48321</xdr:rowOff>
    </xdr:to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6186C901-4CC8-4914-8A0A-96F30A17F754}"/>
            </a:ext>
          </a:extLst>
        </xdr:cNvPr>
        <xdr:cNvSpPr txBox="1">
          <a:spLocks noChangeArrowheads="1"/>
        </xdr:cNvSpPr>
      </xdr:nvSpPr>
      <xdr:spPr bwMode="auto">
        <a:xfrm>
          <a:off x="38100" y="1822450"/>
          <a:ext cx="3315088" cy="654746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As células de cor laranja são de preenchimento automático.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6</xdr:col>
      <xdr:colOff>76200</xdr:colOff>
      <xdr:row>121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0822ED-E388-4D8C-98C2-5579077C2187}"/>
            </a:ext>
          </a:extLst>
        </xdr:cNvPr>
        <xdr:cNvSpPr txBox="1"/>
      </xdr:nvSpPr>
      <xdr:spPr>
        <a:xfrm>
          <a:off x="0" y="3562350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2320290</xdr:colOff>
      <xdr:row>1</xdr:row>
      <xdr:rowOff>1</xdr:rowOff>
    </xdr:from>
    <xdr:to>
      <xdr:col>4</xdr:col>
      <xdr:colOff>763944</xdr:colOff>
      <xdr:row>3</xdr:row>
      <xdr:rowOff>15241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B6634BBA-278E-40A6-B49B-D7FF255AA0F2}"/>
            </a:ext>
          </a:extLst>
        </xdr:cNvPr>
        <xdr:cNvSpPr txBox="1">
          <a:spLocks noChangeArrowheads="1"/>
        </xdr:cNvSpPr>
      </xdr:nvSpPr>
      <xdr:spPr bwMode="auto">
        <a:xfrm>
          <a:off x="2308860" y="160021"/>
          <a:ext cx="5684520" cy="3429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</a:t>
          </a:r>
          <a:r>
            <a:rPr lang="pt-PT" sz="8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PT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acordo com artigo 171.º do regime jurídico de acesso e exercício da atividade seguradora e resseguradora, aprovado pela Lei n.º 147/2015, de 9 de setembro.</a:t>
          </a:r>
          <a:endParaRPr lang="pt-PT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45720</xdr:colOff>
      <xdr:row>2</xdr:row>
      <xdr:rowOff>83820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13EFEEC-52F8-4AB0-855B-680BB580680B}"/>
            </a:ext>
          </a:extLst>
        </xdr:cNvPr>
        <xdr:cNvSpPr txBox="1">
          <a:spLocks noChangeArrowheads="1"/>
        </xdr:cNvSpPr>
      </xdr:nvSpPr>
      <xdr:spPr bwMode="auto">
        <a:xfrm>
          <a:off x="2811780" y="160020"/>
          <a:ext cx="3566160" cy="2438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ct val="15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Preencher</a:t>
          </a:r>
          <a:r>
            <a:rPr lang="pt-PT" sz="8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com informação de seguro direto e resseguro aceite.</a:t>
          </a:r>
          <a:endParaRPr lang="pt-PT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1562100</xdr:colOff>
      <xdr:row>2</xdr:row>
      <xdr:rowOff>83820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D455626-A2B2-4A2E-8C06-1343E4F99006}"/>
            </a:ext>
          </a:extLst>
        </xdr:cNvPr>
        <xdr:cNvSpPr txBox="1">
          <a:spLocks noChangeArrowheads="1"/>
        </xdr:cNvSpPr>
      </xdr:nvSpPr>
      <xdr:spPr bwMode="auto">
        <a:xfrm>
          <a:off x="2811780" y="160020"/>
          <a:ext cx="3566160" cy="2438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ct val="15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Preencher</a:t>
          </a:r>
          <a:r>
            <a:rPr lang="pt-PT" sz="8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com informação de seguro direto e resseguro aceite.</a:t>
          </a:r>
          <a:endParaRPr lang="pt-PT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1562100</xdr:colOff>
      <xdr:row>2</xdr:row>
      <xdr:rowOff>83820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1FF7D6B-246D-4081-8846-3C25B95CAB87}"/>
            </a:ext>
          </a:extLst>
        </xdr:cNvPr>
        <xdr:cNvSpPr txBox="1">
          <a:spLocks noChangeArrowheads="1"/>
        </xdr:cNvSpPr>
      </xdr:nvSpPr>
      <xdr:spPr bwMode="auto">
        <a:xfrm>
          <a:off x="2811780" y="160020"/>
          <a:ext cx="3322320" cy="2438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ct val="15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Preencher</a:t>
          </a:r>
          <a:r>
            <a:rPr lang="pt-PT" sz="8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com informação de seguro direto e resseguro aceite.</a:t>
          </a:r>
          <a:endParaRPr lang="pt-PT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655320</xdr:colOff>
      <xdr:row>2</xdr:row>
      <xdr:rowOff>15241</xdr:rowOff>
    </xdr:from>
    <xdr:to>
      <xdr:col>2</xdr:col>
      <xdr:colOff>112426</xdr:colOff>
      <xdr:row>3</xdr:row>
      <xdr:rowOff>45721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A9C0EE62-03DA-4D2A-A19C-9217A6092362}"/>
            </a:ext>
          </a:extLst>
        </xdr:cNvPr>
        <xdr:cNvSpPr txBox="1">
          <a:spLocks noChangeArrowheads="1"/>
        </xdr:cNvSpPr>
      </xdr:nvSpPr>
      <xdr:spPr bwMode="auto">
        <a:xfrm>
          <a:off x="659130" y="342901"/>
          <a:ext cx="2739390" cy="18288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Número médio de trabalhadores ao serviço no exercício.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126999</xdr:colOff>
      <xdr:row>1</xdr:row>
      <xdr:rowOff>144781</xdr:rowOff>
    </xdr:from>
    <xdr:to>
      <xdr:col>2</xdr:col>
      <xdr:colOff>144798</xdr:colOff>
      <xdr:row>3</xdr:row>
      <xdr:rowOff>147644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6D76715-D362-40E8-8BE8-F35A31B9E225}"/>
            </a:ext>
          </a:extLst>
        </xdr:cNvPr>
        <xdr:cNvSpPr txBox="1">
          <a:spLocks noChangeArrowheads="1"/>
        </xdr:cNvSpPr>
      </xdr:nvSpPr>
      <xdr:spPr bwMode="auto">
        <a:xfrm>
          <a:off x="128904" y="304801"/>
          <a:ext cx="2286636" cy="322903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Indicar o n.º de dependências da Empresa de Seguros, incluindo a sede.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18"/>
  <sheetViews>
    <sheetView showGridLines="0" tabSelected="1" workbookViewId="0"/>
  </sheetViews>
  <sheetFormatPr defaultColWidth="9.140625" defaultRowHeight="12.75" customHeight="1" x14ac:dyDescent="0.2"/>
  <cols>
    <col min="1" max="1" width="19.7109375" style="53" customWidth="1"/>
    <col min="2" max="2" width="35.140625" style="53" customWidth="1"/>
    <col min="3" max="16384" width="9.140625" style="53"/>
  </cols>
  <sheetData>
    <row r="1" spans="1:36" ht="12.75" customHeight="1" x14ac:dyDescent="0.2">
      <c r="A1" s="26" t="s">
        <v>102</v>
      </c>
      <c r="B1" s="1"/>
    </row>
    <row r="2" spans="1:36" s="54" customFormat="1" ht="12.75" customHeight="1" x14ac:dyDescent="0.2">
      <c r="A2" s="4" t="s">
        <v>0</v>
      </c>
      <c r="B2" s="7"/>
    </row>
    <row r="3" spans="1:36" s="54" customFormat="1" ht="12.75" customHeight="1" x14ac:dyDescent="0.2">
      <c r="A3" s="4" t="s">
        <v>1</v>
      </c>
      <c r="B3" s="8"/>
    </row>
    <row r="4" spans="1:36" s="54" customFormat="1" ht="12.75" customHeight="1" x14ac:dyDescent="0.2">
      <c r="A4" s="4" t="s">
        <v>2</v>
      </c>
      <c r="B4" s="9"/>
    </row>
    <row r="5" spans="1:36" s="1" customFormat="1" ht="12.75" customHeight="1" x14ac:dyDescent="0.2">
      <c r="A5" s="4" t="s">
        <v>3</v>
      </c>
      <c r="B5" s="9"/>
      <c r="C5" s="6"/>
      <c r="AH5" s="19"/>
      <c r="AI5" s="19"/>
      <c r="AJ5" s="19"/>
    </row>
    <row r="6" spans="1:36" s="54" customFormat="1" ht="12.75" customHeight="1" x14ac:dyDescent="0.2">
      <c r="A6" s="4" t="s">
        <v>145</v>
      </c>
      <c r="B6" s="16" t="s">
        <v>50</v>
      </c>
    </row>
    <row r="7" spans="1:36" s="1" customFormat="1" ht="12.75" customHeight="1" x14ac:dyDescent="0.2">
      <c r="A7" s="4" t="s">
        <v>8</v>
      </c>
      <c r="B7" s="16" t="s">
        <v>51</v>
      </c>
      <c r="C7" s="6"/>
      <c r="D7" s="6"/>
      <c r="E7" s="6"/>
      <c r="F7" s="6"/>
    </row>
    <row r="8" spans="1:36" s="54" customFormat="1" ht="12.75" customHeight="1" x14ac:dyDescent="0.2">
      <c r="A8" s="87" t="s">
        <v>262</v>
      </c>
      <c r="B8" s="127"/>
    </row>
    <row r="9" spans="1:36" s="54" customFormat="1" ht="12.75" customHeight="1" x14ac:dyDescent="0.2"/>
    <row r="10" spans="1:36" s="54" customFormat="1" ht="12.75" customHeight="1" x14ac:dyDescent="0.2"/>
    <row r="11" spans="1:36" s="54" customFormat="1" ht="12.75" customHeight="1" x14ac:dyDescent="0.2"/>
    <row r="12" spans="1:36" s="54" customFormat="1" ht="12.75" customHeight="1" x14ac:dyDescent="0.2"/>
    <row r="13" spans="1:36" s="54" customFormat="1" ht="12.75" customHeight="1" x14ac:dyDescent="0.2"/>
    <row r="14" spans="1:36" s="54" customFormat="1" ht="12.75" customHeight="1" x14ac:dyDescent="0.2"/>
    <row r="15" spans="1:36" s="54" customFormat="1" ht="12.75" customHeight="1" x14ac:dyDescent="0.2"/>
    <row r="16" spans="1:36" s="54" customFormat="1" ht="12.75" customHeight="1" x14ac:dyDescent="0.2"/>
    <row r="17" s="54" customFormat="1" ht="12.75" customHeight="1" x14ac:dyDescent="0.2"/>
    <row r="18" s="54" customFormat="1" ht="12.75" customHeight="1" x14ac:dyDescent="0.2"/>
  </sheetData>
  <sheetProtection algorithmName="SHA-512" hashValue="TT+inxnz4CnrLnbZtMyoDmAxgWtqH8bibgXV+6l7U+2PMOsct7w1T9WMaXgvJVQTtwapW0XSagGmQ4SNmZUEpQ==" saltValue="XdAQzX+Iw//MEnxMzatqBQ==" spinCount="100000" sheet="1" objects="1" scenarios="1"/>
  <phoneticPr fontId="0" type="noConversion"/>
  <dataValidations count="5">
    <dataValidation allowBlank="1" showInputMessage="1" showErrorMessage="1" error="Tipo de período de reporte incorrecto" sqref="B7" xr:uid="{00000000-0002-0000-0000-000000000000}"/>
    <dataValidation type="date" allowBlank="1" showInputMessage="1" showErrorMessage="1" errorTitle="Data" error="Esta célula deverá conter uma data no formato DD-MM-AAAA" sqref="B2" xr:uid="{00000000-0002-0000-0000-000001000000}">
      <formula1>32874</formula1>
      <formula2>401768</formula2>
    </dataValidation>
    <dataValidation type="textLength" operator="equal" allowBlank="1" showInputMessage="1" showErrorMessage="1" errorTitle="Actividade" error="Código ISO 3166 incorrecto." sqref="B6" xr:uid="{00000000-0002-0000-0000-000002000000}">
      <formula1>3</formula1>
    </dataValidation>
    <dataValidation type="whole" allowBlank="1" showInputMessage="1" showErrorMessage="1" errorTitle="CE" error="Esta célula deverá conter um valor inteiro com 4 dígitos" sqref="B3" xr:uid="{00000000-0002-0000-0000-000003000000}">
      <formula1>1000</formula1>
      <formula2>9999</formula2>
    </dataValidation>
    <dataValidation type="textLength" operator="equal" allowBlank="1" showInputMessage="1" showErrorMessage="1" errorTitle="LEI" error="Esta célula deverá conter um código com 20 caracteres." sqref="B8" xr:uid="{00000000-0002-0000-0000-000004000000}">
      <formula1>20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F25"/>
  <sheetViews>
    <sheetView showGridLines="0" zoomScaleNormal="100" workbookViewId="0"/>
  </sheetViews>
  <sheetFormatPr defaultColWidth="12" defaultRowHeight="11.25" x14ac:dyDescent="0.2"/>
  <cols>
    <col min="1" max="1" width="47.7109375" style="104" customWidth="1"/>
    <col min="2" max="3" width="13.42578125" style="1" customWidth="1"/>
    <col min="4" max="16384" width="12" style="1"/>
  </cols>
  <sheetData>
    <row r="1" spans="1:6" ht="12.75" customHeight="1" x14ac:dyDescent="0.2">
      <c r="A1" s="89" t="s">
        <v>245</v>
      </c>
    </row>
    <row r="2" spans="1:6" s="6" customFormat="1" ht="12.75" customHeight="1" x14ac:dyDescent="0.2">
      <c r="A2" s="104"/>
      <c r="B2" s="13"/>
    </row>
    <row r="3" spans="1:6" ht="12.75" customHeight="1" x14ac:dyDescent="0.2">
      <c r="A3" s="88" t="s">
        <v>16</v>
      </c>
    </row>
    <row r="4" spans="1:6" ht="12.75" customHeight="1" x14ac:dyDescent="0.2"/>
    <row r="5" spans="1:6" ht="22.9" customHeight="1" x14ac:dyDescent="0.2">
      <c r="A5" s="131" t="s">
        <v>182</v>
      </c>
      <c r="B5" s="35" t="s">
        <v>287</v>
      </c>
      <c r="C5" s="35" t="s">
        <v>288</v>
      </c>
    </row>
    <row r="6" spans="1:6" ht="15" customHeight="1" x14ac:dyDescent="0.2">
      <c r="A6" s="105" t="s">
        <v>26</v>
      </c>
      <c r="B6" s="55"/>
      <c r="C6" s="55"/>
    </row>
    <row r="7" spans="1:6" ht="15" customHeight="1" x14ac:dyDescent="0.2">
      <c r="A7" s="105" t="s">
        <v>27</v>
      </c>
      <c r="B7" s="55"/>
      <c r="C7" s="55"/>
    </row>
    <row r="8" spans="1:6" ht="15" customHeight="1" x14ac:dyDescent="0.2">
      <c r="A8" s="105"/>
      <c r="B8" s="18"/>
      <c r="C8" s="18"/>
    </row>
    <row r="9" spans="1:6" ht="15" customHeight="1" x14ac:dyDescent="0.2">
      <c r="A9" s="105" t="s">
        <v>28</v>
      </c>
      <c r="B9" s="55"/>
      <c r="C9" s="55"/>
    </row>
    <row r="10" spans="1:6" ht="15" customHeight="1" x14ac:dyDescent="0.2">
      <c r="A10" s="105" t="s">
        <v>29</v>
      </c>
      <c r="B10" s="55"/>
      <c r="C10" s="55"/>
    </row>
    <row r="11" spans="1:6" ht="15" customHeight="1" x14ac:dyDescent="0.2">
      <c r="A11" s="105"/>
      <c r="B11" s="18"/>
      <c r="C11" s="18"/>
    </row>
    <row r="12" spans="1:6" ht="15" customHeight="1" x14ac:dyDescent="0.2">
      <c r="A12" s="96" t="s">
        <v>226</v>
      </c>
      <c r="B12" s="62"/>
      <c r="C12" s="62"/>
      <c r="F12" s="73"/>
    </row>
    <row r="13" spans="1:6" ht="15" customHeight="1" x14ac:dyDescent="0.2">
      <c r="A13" s="96" t="s">
        <v>227</v>
      </c>
      <c r="B13" s="62"/>
      <c r="C13" s="62"/>
      <c r="F13" s="73"/>
    </row>
    <row r="14" spans="1:6" ht="15" customHeight="1" x14ac:dyDescent="0.2">
      <c r="A14" s="105"/>
      <c r="B14" s="18"/>
      <c r="C14" s="18"/>
      <c r="F14" s="73"/>
    </row>
    <row r="15" spans="1:6" ht="15" customHeight="1" x14ac:dyDescent="0.2">
      <c r="A15" s="105" t="s">
        <v>174</v>
      </c>
      <c r="B15" s="55"/>
      <c r="C15" s="55"/>
    </row>
    <row r="16" spans="1:6" ht="15" customHeight="1" x14ac:dyDescent="0.2">
      <c r="A16" s="105" t="s">
        <v>212</v>
      </c>
      <c r="B16" s="55"/>
      <c r="C16" s="55"/>
    </row>
    <row r="17" spans="1:5" ht="15" customHeight="1" x14ac:dyDescent="0.2">
      <c r="A17" s="105" t="s">
        <v>211</v>
      </c>
      <c r="B17" s="55"/>
      <c r="C17" s="55"/>
    </row>
    <row r="18" spans="1:5" x14ac:dyDescent="0.2">
      <c r="A18" s="105"/>
      <c r="B18" s="18"/>
    </row>
    <row r="19" spans="1:5" x14ac:dyDescent="0.2">
      <c r="B19" s="6"/>
      <c r="C19" s="6"/>
      <c r="D19" s="6"/>
      <c r="E19" s="6"/>
    </row>
    <row r="20" spans="1:5" x14ac:dyDescent="0.2">
      <c r="B20" s="6"/>
      <c r="C20" s="6"/>
      <c r="D20" s="6"/>
      <c r="E20" s="6"/>
    </row>
    <row r="21" spans="1:5" ht="9.9499999999999993" customHeight="1" x14ac:dyDescent="0.2">
      <c r="A21" s="160"/>
      <c r="B21" s="160"/>
      <c r="C21" s="160"/>
      <c r="D21" s="160"/>
      <c r="E21" s="6"/>
    </row>
    <row r="22" spans="1:5" ht="9.9499999999999993" customHeight="1" x14ac:dyDescent="0.2">
      <c r="A22" s="160"/>
      <c r="B22" s="160"/>
      <c r="C22" s="160"/>
      <c r="D22" s="160"/>
      <c r="E22" s="6"/>
    </row>
    <row r="23" spans="1:5" ht="9.9499999999999993" customHeight="1" x14ac:dyDescent="0.2">
      <c r="A23" s="160"/>
      <c r="B23" s="160"/>
      <c r="C23" s="160"/>
      <c r="D23" s="160"/>
      <c r="E23" s="6"/>
    </row>
    <row r="24" spans="1:5" ht="9.9499999999999993" customHeight="1" x14ac:dyDescent="0.2">
      <c r="A24" s="160"/>
      <c r="B24" s="160"/>
      <c r="C24" s="160"/>
      <c r="D24" s="160"/>
      <c r="E24" s="6"/>
    </row>
    <row r="25" spans="1:5" x14ac:dyDescent="0.2">
      <c r="B25" s="6"/>
      <c r="C25" s="6"/>
      <c r="D25" s="6"/>
      <c r="E25" s="6"/>
    </row>
  </sheetData>
  <sheetProtection algorithmName="SHA-512" hashValue="QVFh8n6LX1twLp9+m+MI6Tv748p7e/heDvolZh9ttbzM7+uWjUxOaRyja06fI1fc0jgB/bzPPXjqwhtDqoSesg==" saltValue="u25Ve3T6svP8uvj3KPprew==" spinCount="100000" sheet="1" objects="1" scenarios="1"/>
  <mergeCells count="1">
    <mergeCell ref="A21:D24"/>
  </mergeCells>
  <phoneticPr fontId="0" type="noConversion"/>
  <dataValidations count="1">
    <dataValidation type="decimal" allowBlank="1" showInputMessage="1" showErrorMessage="1" error="Esta célula deverá conter um valor numérico" sqref="B6:C7 B9:C10 B15:C17 B12:C13" xr:uid="{00000000-0002-0000-0900-000000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G23"/>
  <sheetViews>
    <sheetView showGridLines="0" zoomScaleNormal="100" workbookViewId="0"/>
  </sheetViews>
  <sheetFormatPr defaultColWidth="12" defaultRowHeight="11.25" x14ac:dyDescent="0.2"/>
  <cols>
    <col min="1" max="1" width="27.140625" style="1" customWidth="1"/>
    <col min="2" max="2" width="20.7109375" style="1" customWidth="1"/>
    <col min="3" max="16384" width="12" style="12"/>
  </cols>
  <sheetData>
    <row r="1" spans="1:7" ht="12.75" customHeight="1" x14ac:dyDescent="0.2">
      <c r="A1" s="11" t="s">
        <v>107</v>
      </c>
      <c r="B1" s="12"/>
    </row>
    <row r="2" spans="1:7" s="6" customFormat="1" ht="12.75" customHeight="1" x14ac:dyDescent="0.2">
      <c r="B2" s="13"/>
    </row>
    <row r="3" spans="1:7" ht="12.75" customHeight="1" x14ac:dyDescent="0.2">
      <c r="A3" s="11"/>
      <c r="B3" s="12"/>
    </row>
    <row r="4" spans="1:7" ht="12.75" customHeight="1" x14ac:dyDescent="0.2"/>
    <row r="5" spans="1:7" ht="15" customHeight="1" x14ac:dyDescent="0.2">
      <c r="A5" s="138" t="s">
        <v>31</v>
      </c>
      <c r="B5" s="141"/>
    </row>
    <row r="6" spans="1:7" ht="15" customHeight="1" x14ac:dyDescent="0.2">
      <c r="A6" s="138" t="s">
        <v>33</v>
      </c>
      <c r="B6" s="141"/>
    </row>
    <row r="7" spans="1:7" ht="15" customHeight="1" x14ac:dyDescent="0.2">
      <c r="A7" s="138" t="s">
        <v>32</v>
      </c>
      <c r="B7" s="141"/>
    </row>
    <row r="8" spans="1:7" ht="15" customHeight="1" x14ac:dyDescent="0.2">
      <c r="A8" s="139" t="s">
        <v>34</v>
      </c>
      <c r="B8" s="141"/>
    </row>
    <row r="9" spans="1:7" ht="15" customHeight="1" x14ac:dyDescent="0.2">
      <c r="A9" s="139" t="s">
        <v>35</v>
      </c>
      <c r="B9" s="141"/>
    </row>
    <row r="10" spans="1:7" ht="15" customHeight="1" x14ac:dyDescent="0.2">
      <c r="A10" s="139" t="s">
        <v>36</v>
      </c>
      <c r="B10" s="141"/>
    </row>
    <row r="11" spans="1:7" ht="15" customHeight="1" x14ac:dyDescent="0.2">
      <c r="A11" s="51" t="s">
        <v>13</v>
      </c>
      <c r="B11" s="141"/>
    </row>
    <row r="12" spans="1:7" ht="15" customHeight="1" x14ac:dyDescent="0.2">
      <c r="A12" s="140" t="s">
        <v>23</v>
      </c>
      <c r="B12" s="142">
        <f>SUM(B5:B11)</f>
        <v>0</v>
      </c>
    </row>
    <row r="14" spans="1:7" x14ac:dyDescent="0.2">
      <c r="A14" s="6"/>
      <c r="B14" s="6"/>
      <c r="C14" s="21"/>
      <c r="D14" s="21"/>
      <c r="E14" s="21"/>
      <c r="F14" s="21"/>
      <c r="G14" s="21"/>
    </row>
    <row r="15" spans="1:7" x14ac:dyDescent="0.2">
      <c r="A15" s="6"/>
      <c r="B15" s="6"/>
      <c r="C15" s="21"/>
      <c r="D15" s="21"/>
      <c r="E15" s="21"/>
      <c r="F15" s="21"/>
      <c r="G15" s="21"/>
    </row>
    <row r="16" spans="1:7" x14ac:dyDescent="0.2">
      <c r="A16" s="6"/>
      <c r="B16" s="6"/>
      <c r="C16" s="6"/>
      <c r="D16" s="21"/>
      <c r="E16" s="21"/>
      <c r="F16" s="21"/>
      <c r="G16" s="21"/>
    </row>
    <row r="17" spans="1:7" x14ac:dyDescent="0.2">
      <c r="A17" s="160"/>
      <c r="B17" s="160"/>
      <c r="C17" s="160"/>
      <c r="D17" s="160"/>
      <c r="E17" s="160"/>
      <c r="F17" s="160"/>
      <c r="G17" s="21"/>
    </row>
    <row r="18" spans="1:7" x14ac:dyDescent="0.2">
      <c r="A18" s="160"/>
      <c r="B18" s="160"/>
      <c r="C18" s="160"/>
      <c r="D18" s="160"/>
      <c r="E18" s="160"/>
      <c r="F18" s="160"/>
      <c r="G18" s="21"/>
    </row>
    <row r="19" spans="1:7" x14ac:dyDescent="0.2">
      <c r="A19" s="160"/>
      <c r="B19" s="160"/>
      <c r="C19" s="160"/>
      <c r="D19" s="160"/>
      <c r="E19" s="160"/>
      <c r="F19" s="160"/>
      <c r="G19" s="21"/>
    </row>
    <row r="20" spans="1:7" x14ac:dyDescent="0.2">
      <c r="A20" s="160"/>
      <c r="B20" s="160"/>
      <c r="C20" s="160"/>
      <c r="D20" s="160"/>
      <c r="E20" s="160"/>
      <c r="F20" s="160"/>
      <c r="G20" s="21"/>
    </row>
    <row r="21" spans="1:7" x14ac:dyDescent="0.2">
      <c r="A21" s="6"/>
      <c r="B21" s="6"/>
      <c r="C21" s="21"/>
      <c r="D21" s="21"/>
      <c r="E21" s="21"/>
      <c r="F21" s="21"/>
      <c r="G21" s="21"/>
    </row>
    <row r="22" spans="1:7" x14ac:dyDescent="0.2">
      <c r="A22" s="6"/>
      <c r="B22" s="6"/>
      <c r="C22" s="21"/>
      <c r="D22" s="21"/>
      <c r="E22" s="21"/>
      <c r="F22" s="21"/>
      <c r="G22" s="21"/>
    </row>
    <row r="23" spans="1:7" x14ac:dyDescent="0.2">
      <c r="A23" s="6"/>
      <c r="B23" s="6"/>
      <c r="C23" s="21"/>
      <c r="D23" s="21"/>
      <c r="E23" s="21"/>
      <c r="F23" s="21"/>
      <c r="G23" s="21"/>
    </row>
  </sheetData>
  <sheetProtection algorithmName="SHA-512" hashValue="NXXoSZvvkmHmmxJkU6uNRvpUe8dCbqx8y8MpXE2jFNB1Eevz6bQk5g6M/ZJJFbgcGm00X/d/IYG+7kxg+P6Z2g==" saltValue="yhaMnVtpKVkqtlgnebV1wQ==" spinCount="100000" sheet="1" objects="1" scenarios="1"/>
  <mergeCells count="1">
    <mergeCell ref="A17:F20"/>
  </mergeCells>
  <phoneticPr fontId="0" type="noConversion"/>
  <dataValidations count="1">
    <dataValidation type="whole" operator="greaterThanOrEqual" allowBlank="1" showInputMessage="1" showErrorMessage="1" error="Esta célula deverá conter um valor inteiro maior ou igual a zero" sqref="B5:B11" xr:uid="{00000000-0002-0000-0A00-000000000000}">
      <formula1>0</formula1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G31"/>
  <sheetViews>
    <sheetView showGridLines="0" zoomScaleNormal="100" workbookViewId="0"/>
  </sheetViews>
  <sheetFormatPr defaultColWidth="12" defaultRowHeight="11.25" x14ac:dyDescent="0.2"/>
  <cols>
    <col min="1" max="1" width="17.5703125" style="37" customWidth="1"/>
    <col min="2" max="2" width="14.42578125" style="37" customWidth="1"/>
    <col min="3" max="16384" width="12" style="42"/>
  </cols>
  <sheetData>
    <row r="1" spans="1:2" ht="12.75" customHeight="1" x14ac:dyDescent="0.2">
      <c r="A1" s="41" t="s">
        <v>117</v>
      </c>
      <c r="B1" s="42"/>
    </row>
    <row r="2" spans="1:2" s="40" customFormat="1" ht="12.75" customHeight="1" x14ac:dyDescent="0.2">
      <c r="B2" s="43"/>
    </row>
    <row r="3" spans="1:2" ht="12.75" customHeight="1" x14ac:dyDescent="0.2">
      <c r="A3" s="41"/>
      <c r="B3" s="42"/>
    </row>
    <row r="4" spans="1:2" ht="12.75" customHeight="1" x14ac:dyDescent="0.2"/>
    <row r="5" spans="1:2" x14ac:dyDescent="0.2">
      <c r="A5" s="38"/>
      <c r="B5" s="39"/>
    </row>
    <row r="6" spans="1:2" x14ac:dyDescent="0.2">
      <c r="A6" s="38"/>
      <c r="B6" s="39"/>
    </row>
    <row r="7" spans="1:2" ht="15" customHeight="1" x14ac:dyDescent="0.2">
      <c r="A7" s="46" t="s">
        <v>118</v>
      </c>
      <c r="B7" s="141"/>
    </row>
    <row r="8" spans="1:2" ht="15" customHeight="1" x14ac:dyDescent="0.2">
      <c r="A8" s="46" t="s">
        <v>120</v>
      </c>
      <c r="B8" s="141"/>
    </row>
    <row r="9" spans="1:2" ht="15" customHeight="1" x14ac:dyDescent="0.2">
      <c r="A9" s="46" t="s">
        <v>119</v>
      </c>
      <c r="B9" s="141"/>
    </row>
    <row r="10" spans="1:2" ht="15" customHeight="1" x14ac:dyDescent="0.2">
      <c r="A10" s="46" t="s">
        <v>121</v>
      </c>
      <c r="B10" s="141"/>
    </row>
    <row r="11" spans="1:2" ht="15" customHeight="1" x14ac:dyDescent="0.2">
      <c r="A11" s="46" t="s">
        <v>122</v>
      </c>
      <c r="B11" s="141"/>
    </row>
    <row r="12" spans="1:2" ht="15" customHeight="1" x14ac:dyDescent="0.2">
      <c r="A12" s="46" t="s">
        <v>123</v>
      </c>
      <c r="B12" s="141"/>
    </row>
    <row r="13" spans="1:2" ht="15" customHeight="1" x14ac:dyDescent="0.2">
      <c r="A13" s="138" t="s">
        <v>124</v>
      </c>
      <c r="B13" s="141"/>
    </row>
    <row r="14" spans="1:2" ht="15" customHeight="1" x14ac:dyDescent="0.2">
      <c r="A14" s="138" t="s">
        <v>125</v>
      </c>
      <c r="B14" s="141"/>
    </row>
    <row r="15" spans="1:2" ht="15" customHeight="1" x14ac:dyDescent="0.2">
      <c r="A15" s="138" t="s">
        <v>126</v>
      </c>
      <c r="B15" s="141"/>
    </row>
    <row r="16" spans="1:2" ht="15" customHeight="1" x14ac:dyDescent="0.2">
      <c r="A16" s="139" t="s">
        <v>127</v>
      </c>
      <c r="B16" s="141"/>
    </row>
    <row r="17" spans="1:7" ht="15" customHeight="1" x14ac:dyDescent="0.2">
      <c r="A17" s="139" t="s">
        <v>128</v>
      </c>
      <c r="B17" s="141"/>
    </row>
    <row r="18" spans="1:7" ht="15" customHeight="1" x14ac:dyDescent="0.2">
      <c r="A18" s="139" t="s">
        <v>129</v>
      </c>
      <c r="B18" s="141"/>
    </row>
    <row r="19" spans="1:7" ht="15" customHeight="1" x14ac:dyDescent="0.2">
      <c r="A19" s="51" t="s">
        <v>130</v>
      </c>
      <c r="B19" s="141"/>
    </row>
    <row r="20" spans="1:7" ht="15" customHeight="1" x14ac:dyDescent="0.2">
      <c r="A20" s="140" t="s">
        <v>131</v>
      </c>
      <c r="B20" s="141"/>
    </row>
    <row r="21" spans="1:7" ht="15" customHeight="1" x14ac:dyDescent="0.2">
      <c r="A21" s="51" t="s">
        <v>132</v>
      </c>
      <c r="B21" s="141"/>
    </row>
    <row r="22" spans="1:7" ht="15" customHeight="1" x14ac:dyDescent="0.2">
      <c r="A22" s="139" t="s">
        <v>133</v>
      </c>
      <c r="B22" s="141"/>
      <c r="C22" s="44"/>
      <c r="D22" s="44"/>
      <c r="E22" s="44"/>
      <c r="F22" s="44"/>
      <c r="G22" s="44"/>
    </row>
    <row r="23" spans="1:7" ht="15" customHeight="1" x14ac:dyDescent="0.2">
      <c r="A23" s="139" t="s">
        <v>134</v>
      </c>
      <c r="B23" s="141"/>
      <c r="C23" s="44"/>
      <c r="D23" s="44"/>
      <c r="E23" s="44"/>
      <c r="F23" s="44"/>
      <c r="G23" s="44"/>
    </row>
    <row r="24" spans="1:7" ht="15" customHeight="1" x14ac:dyDescent="0.2">
      <c r="A24" s="139" t="s">
        <v>135</v>
      </c>
      <c r="B24" s="141"/>
      <c r="C24" s="40"/>
      <c r="D24" s="44"/>
      <c r="E24" s="44"/>
      <c r="F24" s="44"/>
      <c r="G24" s="44"/>
    </row>
    <row r="25" spans="1:7" ht="15" customHeight="1" x14ac:dyDescent="0.2">
      <c r="A25" s="138" t="s">
        <v>136</v>
      </c>
      <c r="B25" s="141"/>
      <c r="C25" s="45"/>
      <c r="D25" s="45"/>
      <c r="E25" s="45"/>
      <c r="F25" s="45"/>
      <c r="G25" s="44"/>
    </row>
    <row r="26" spans="1:7" ht="15" customHeight="1" x14ac:dyDescent="0.2">
      <c r="A26" s="138" t="s">
        <v>137</v>
      </c>
      <c r="B26" s="141"/>
      <c r="C26" s="45"/>
      <c r="D26" s="45"/>
      <c r="E26" s="45"/>
      <c r="F26" s="45"/>
      <c r="G26" s="44"/>
    </row>
    <row r="27" spans="1:7" ht="15" customHeight="1" x14ac:dyDescent="0.2">
      <c r="A27" s="143" t="s">
        <v>23</v>
      </c>
      <c r="B27" s="142">
        <f>SUM(B7:B26)</f>
        <v>0</v>
      </c>
      <c r="C27" s="45"/>
      <c r="D27" s="45"/>
      <c r="E27" s="45"/>
      <c r="F27" s="45"/>
      <c r="G27" s="44"/>
    </row>
    <row r="28" spans="1:7" x14ac:dyDescent="0.2">
      <c r="A28" s="14"/>
      <c r="B28" s="45"/>
      <c r="C28" s="45"/>
      <c r="D28" s="45"/>
      <c r="E28" s="45"/>
      <c r="F28" s="45"/>
      <c r="G28" s="44"/>
    </row>
    <row r="29" spans="1:7" x14ac:dyDescent="0.2">
      <c r="A29" s="40"/>
      <c r="B29" s="40"/>
      <c r="C29" s="44"/>
      <c r="D29" s="44"/>
      <c r="E29" s="44"/>
      <c r="F29" s="44"/>
      <c r="G29" s="44"/>
    </row>
    <row r="30" spans="1:7" x14ac:dyDescent="0.2">
      <c r="A30" s="40"/>
      <c r="B30" s="40"/>
      <c r="C30" s="44"/>
      <c r="D30" s="44"/>
      <c r="E30" s="44"/>
      <c r="F30" s="44"/>
      <c r="G30" s="44"/>
    </row>
    <row r="31" spans="1:7" x14ac:dyDescent="0.2">
      <c r="A31" s="40"/>
      <c r="B31" s="40"/>
      <c r="C31" s="44"/>
      <c r="D31" s="44"/>
      <c r="E31" s="44"/>
      <c r="F31" s="44"/>
      <c r="G31" s="44"/>
    </row>
  </sheetData>
  <sheetProtection algorithmName="SHA-512" hashValue="SIVT7Ap9A2iHOk6Vs/OKvfiWGptTVyNBvRtHsq4ZYV3p9ljXS9Tlp86bMdXsKH+P64wifyj0vKE/PI+4NY0WZQ==" saltValue="9FO8GM1+lEJM8vi+KHfXdA==" spinCount="100000" sheet="1" objects="1" scenarios="1"/>
  <phoneticPr fontId="0" type="noConversion"/>
  <dataValidations count="1">
    <dataValidation type="whole" operator="greaterThanOrEqual" allowBlank="1" showInputMessage="1" showErrorMessage="1" error="Esta célula deverá conter um valor inteiro maior ou igual a zero" sqref="B7:B26" xr:uid="{00000000-0002-0000-0B00-000000000000}">
      <formula1>0</formula1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AG77"/>
  <sheetViews>
    <sheetView showGridLines="0" zoomScaleNormal="100" workbookViewId="0"/>
  </sheetViews>
  <sheetFormatPr defaultColWidth="9.140625" defaultRowHeight="12.75" x14ac:dyDescent="0.2"/>
  <cols>
    <col min="1" max="1" width="55.42578125" style="117" customWidth="1"/>
    <col min="2" max="31" width="13" style="56" customWidth="1"/>
    <col min="32" max="33" width="9.140625" style="36" hidden="1" customWidth="1"/>
    <col min="34" max="16384" width="9.140625" style="36"/>
  </cols>
  <sheetData>
    <row r="1" spans="1:33" x14ac:dyDescent="0.2">
      <c r="A1" s="109" t="s">
        <v>104</v>
      </c>
    </row>
    <row r="3" spans="1:33" x14ac:dyDescent="0.2">
      <c r="A3" s="137" t="s">
        <v>16</v>
      </c>
    </row>
    <row r="4" spans="1:33" s="106" customFormat="1" ht="15" customHeight="1" x14ac:dyDescent="0.2">
      <c r="B4" s="175" t="s">
        <v>81</v>
      </c>
      <c r="C4" s="175"/>
      <c r="D4" s="175"/>
      <c r="E4" s="175"/>
      <c r="F4" s="175"/>
      <c r="G4" s="175"/>
      <c r="H4" s="175"/>
      <c r="I4" s="175"/>
      <c r="J4" s="176"/>
      <c r="K4" s="176"/>
      <c r="L4" s="176"/>
      <c r="M4" s="176"/>
      <c r="N4" s="175"/>
      <c r="O4" s="175"/>
      <c r="P4" s="175"/>
      <c r="Q4" s="175"/>
      <c r="R4" s="175"/>
      <c r="S4" s="175"/>
      <c r="T4" s="175"/>
      <c r="U4" s="175"/>
      <c r="V4" s="175" t="s">
        <v>244</v>
      </c>
      <c r="W4" s="175"/>
      <c r="X4" s="175"/>
      <c r="Y4" s="175"/>
      <c r="Z4" s="175"/>
      <c r="AA4" s="175"/>
      <c r="AB4" s="161" t="s">
        <v>13</v>
      </c>
      <c r="AC4" s="162"/>
      <c r="AD4" s="161" t="s">
        <v>23</v>
      </c>
      <c r="AE4" s="162"/>
    </row>
    <row r="5" spans="1:33" s="106" customFormat="1" ht="15" customHeight="1" x14ac:dyDescent="0.2">
      <c r="B5" s="169" t="s">
        <v>146</v>
      </c>
      <c r="C5" s="170"/>
      <c r="D5" s="170"/>
      <c r="E5" s="171"/>
      <c r="F5" s="169" t="s">
        <v>11</v>
      </c>
      <c r="G5" s="170"/>
      <c r="H5" s="170"/>
      <c r="I5" s="171"/>
      <c r="J5" s="169" t="s">
        <v>76</v>
      </c>
      <c r="K5" s="170"/>
      <c r="L5" s="170"/>
      <c r="M5" s="171"/>
      <c r="N5" s="169" t="s">
        <v>77</v>
      </c>
      <c r="O5" s="170"/>
      <c r="P5" s="170"/>
      <c r="Q5" s="171"/>
      <c r="R5" s="172" t="s">
        <v>112</v>
      </c>
      <c r="S5" s="173"/>
      <c r="T5" s="173"/>
      <c r="U5" s="174"/>
      <c r="V5" s="161" t="s">
        <v>12</v>
      </c>
      <c r="W5" s="162"/>
      <c r="X5" s="161" t="s">
        <v>79</v>
      </c>
      <c r="Y5" s="162"/>
      <c r="Z5" s="161" t="s">
        <v>80</v>
      </c>
      <c r="AA5" s="162"/>
      <c r="AB5" s="166"/>
      <c r="AC5" s="167"/>
      <c r="AD5" s="166"/>
      <c r="AE5" s="167"/>
    </row>
    <row r="6" spans="1:33" s="106" customFormat="1" ht="15" customHeight="1" x14ac:dyDescent="0.2">
      <c r="B6" s="165" t="s">
        <v>75</v>
      </c>
      <c r="C6" s="165"/>
      <c r="D6" s="165" t="s">
        <v>295</v>
      </c>
      <c r="E6" s="165"/>
      <c r="F6" s="165" t="s">
        <v>75</v>
      </c>
      <c r="G6" s="165"/>
      <c r="H6" s="165" t="s">
        <v>295</v>
      </c>
      <c r="I6" s="165"/>
      <c r="J6" s="165" t="s">
        <v>75</v>
      </c>
      <c r="K6" s="165"/>
      <c r="L6" s="165" t="s">
        <v>295</v>
      </c>
      <c r="M6" s="165"/>
      <c r="N6" s="165" t="s">
        <v>75</v>
      </c>
      <c r="O6" s="165"/>
      <c r="P6" s="165" t="s">
        <v>295</v>
      </c>
      <c r="Q6" s="165"/>
      <c r="R6" s="168" t="s">
        <v>289</v>
      </c>
      <c r="S6" s="168"/>
      <c r="T6" s="168" t="s">
        <v>78</v>
      </c>
      <c r="U6" s="168"/>
      <c r="V6" s="163"/>
      <c r="W6" s="164"/>
      <c r="X6" s="163"/>
      <c r="Y6" s="164"/>
      <c r="Z6" s="163"/>
      <c r="AA6" s="164"/>
      <c r="AB6" s="163"/>
      <c r="AC6" s="164"/>
      <c r="AD6" s="163"/>
      <c r="AE6" s="164"/>
    </row>
    <row r="7" spans="1:33" s="106" customFormat="1" ht="22.5" x14ac:dyDescent="0.2">
      <c r="A7" s="107"/>
      <c r="B7" s="108" t="s">
        <v>182</v>
      </c>
      <c r="C7" s="108" t="s">
        <v>30</v>
      </c>
      <c r="D7" s="108" t="s">
        <v>182</v>
      </c>
      <c r="E7" s="108" t="s">
        <v>30</v>
      </c>
      <c r="F7" s="108" t="s">
        <v>182</v>
      </c>
      <c r="G7" s="108" t="s">
        <v>30</v>
      </c>
      <c r="H7" s="108" t="s">
        <v>182</v>
      </c>
      <c r="I7" s="108" t="s">
        <v>30</v>
      </c>
      <c r="J7" s="108" t="s">
        <v>182</v>
      </c>
      <c r="K7" s="108" t="s">
        <v>30</v>
      </c>
      <c r="L7" s="108" t="s">
        <v>182</v>
      </c>
      <c r="M7" s="108" t="s">
        <v>30</v>
      </c>
      <c r="N7" s="108" t="s">
        <v>182</v>
      </c>
      <c r="O7" s="108" t="s">
        <v>30</v>
      </c>
      <c r="P7" s="108" t="s">
        <v>182</v>
      </c>
      <c r="Q7" s="108" t="s">
        <v>30</v>
      </c>
      <c r="R7" s="132" t="s">
        <v>182</v>
      </c>
      <c r="S7" s="132" t="s">
        <v>30</v>
      </c>
      <c r="T7" s="132" t="s">
        <v>182</v>
      </c>
      <c r="U7" s="132" t="s">
        <v>30</v>
      </c>
      <c r="V7" s="108" t="s">
        <v>182</v>
      </c>
      <c r="W7" s="108" t="s">
        <v>30</v>
      </c>
      <c r="X7" s="108" t="s">
        <v>182</v>
      </c>
      <c r="Y7" s="108" t="s">
        <v>30</v>
      </c>
      <c r="Z7" s="108" t="s">
        <v>182</v>
      </c>
      <c r="AA7" s="108" t="s">
        <v>30</v>
      </c>
      <c r="AB7" s="108" t="s">
        <v>182</v>
      </c>
      <c r="AC7" s="108" t="s">
        <v>30</v>
      </c>
      <c r="AD7" s="108" t="s">
        <v>182</v>
      </c>
      <c r="AE7" s="108" t="s">
        <v>30</v>
      </c>
    </row>
    <row r="8" spans="1:33" x14ac:dyDescent="0.2">
      <c r="A8" s="110" t="s">
        <v>23</v>
      </c>
      <c r="B8" s="17">
        <f t="shared" ref="B8" si="0">+B9+B44+B55</f>
        <v>0</v>
      </c>
      <c r="C8" s="17">
        <f t="shared" ref="C8:AC8" si="1">+C9+C44+C55</f>
        <v>0</v>
      </c>
      <c r="D8" s="17">
        <f t="shared" si="1"/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>+V8+B8+D8+F8+H8+J8+L8+N8+P8+X8+Z8+AB8</f>
        <v>0</v>
      </c>
      <c r="AE8" s="17">
        <f>+W8+C8+E8+G8+I8+K8+M8+O8+Q8+Y8+AA8+AC8</f>
        <v>0</v>
      </c>
      <c r="AF8" s="36">
        <f t="shared" ref="AF8:AF35" si="2">IF(R8+T8-10&gt;+B8+D8+F8+H8+J8+L8+N8+P8,1,0)</f>
        <v>0</v>
      </c>
      <c r="AG8" s="36">
        <f t="shared" ref="AG8:AG35" si="3">IF(S8+U8-10&gt;+C8+E8+G8+I8+K8+M8+O8+Q8,1,0)</f>
        <v>0</v>
      </c>
    </row>
    <row r="9" spans="1:33" x14ac:dyDescent="0.2">
      <c r="A9" s="111" t="s">
        <v>111</v>
      </c>
      <c r="B9" s="61">
        <f>+B10+B28</f>
        <v>0</v>
      </c>
      <c r="C9" s="61">
        <f t="shared" ref="C9:AC9" si="4">+C10+C28</f>
        <v>0</v>
      </c>
      <c r="D9" s="61">
        <f t="shared" si="4"/>
        <v>0</v>
      </c>
      <c r="E9" s="61">
        <f t="shared" si="4"/>
        <v>0</v>
      </c>
      <c r="F9" s="61">
        <f t="shared" si="4"/>
        <v>0</v>
      </c>
      <c r="G9" s="61">
        <f t="shared" si="4"/>
        <v>0</v>
      </c>
      <c r="H9" s="61">
        <f t="shared" si="4"/>
        <v>0</v>
      </c>
      <c r="I9" s="61">
        <f t="shared" si="4"/>
        <v>0</v>
      </c>
      <c r="J9" s="61">
        <f t="shared" si="4"/>
        <v>0</v>
      </c>
      <c r="K9" s="61">
        <f t="shared" si="4"/>
        <v>0</v>
      </c>
      <c r="L9" s="61">
        <f t="shared" si="4"/>
        <v>0</v>
      </c>
      <c r="M9" s="61">
        <f t="shared" si="4"/>
        <v>0</v>
      </c>
      <c r="N9" s="61">
        <f t="shared" si="4"/>
        <v>0</v>
      </c>
      <c r="O9" s="61">
        <f t="shared" si="4"/>
        <v>0</v>
      </c>
      <c r="P9" s="61">
        <f t="shared" si="4"/>
        <v>0</v>
      </c>
      <c r="Q9" s="61">
        <f t="shared" si="4"/>
        <v>0</v>
      </c>
      <c r="R9" s="61">
        <f t="shared" si="4"/>
        <v>0</v>
      </c>
      <c r="S9" s="61">
        <f t="shared" si="4"/>
        <v>0</v>
      </c>
      <c r="T9" s="61">
        <f t="shared" si="4"/>
        <v>0</v>
      </c>
      <c r="U9" s="61">
        <f t="shared" si="4"/>
        <v>0</v>
      </c>
      <c r="V9" s="61">
        <f t="shared" si="4"/>
        <v>0</v>
      </c>
      <c r="W9" s="61">
        <f t="shared" si="4"/>
        <v>0</v>
      </c>
      <c r="X9" s="61">
        <f t="shared" si="4"/>
        <v>0</v>
      </c>
      <c r="Y9" s="61">
        <f t="shared" si="4"/>
        <v>0</v>
      </c>
      <c r="Z9" s="61">
        <f t="shared" si="4"/>
        <v>0</v>
      </c>
      <c r="AA9" s="61">
        <f t="shared" si="4"/>
        <v>0</v>
      </c>
      <c r="AB9" s="61">
        <f t="shared" si="4"/>
        <v>0</v>
      </c>
      <c r="AC9" s="61">
        <f t="shared" si="4"/>
        <v>0</v>
      </c>
      <c r="AD9" s="17">
        <f t="shared" ref="AD9:AD55" si="5">+V9+B9+D9+F9+H9+J9+L9+N9+P9+X9+Z9+AB9</f>
        <v>0</v>
      </c>
      <c r="AE9" s="17">
        <f t="shared" ref="AE9:AE55" si="6">+W9+C9+E9+G9+I9+K9+M9+O9+Q9+Y9+AA9+AC9</f>
        <v>0</v>
      </c>
      <c r="AF9" s="36">
        <f t="shared" si="2"/>
        <v>0</v>
      </c>
      <c r="AG9" s="36">
        <f t="shared" si="3"/>
        <v>0</v>
      </c>
    </row>
    <row r="10" spans="1:33" x14ac:dyDescent="0.2">
      <c r="A10" s="112" t="s">
        <v>14</v>
      </c>
      <c r="B10" s="61">
        <f>+B11+B22+B25</f>
        <v>0</v>
      </c>
      <c r="C10" s="61">
        <f t="shared" ref="C10:AC10" si="7">+C11+C22+C25</f>
        <v>0</v>
      </c>
      <c r="D10" s="61">
        <f t="shared" si="7"/>
        <v>0</v>
      </c>
      <c r="E10" s="61">
        <f t="shared" si="7"/>
        <v>0</v>
      </c>
      <c r="F10" s="61">
        <f t="shared" si="7"/>
        <v>0</v>
      </c>
      <c r="G10" s="61">
        <f t="shared" si="7"/>
        <v>0</v>
      </c>
      <c r="H10" s="61">
        <f t="shared" si="7"/>
        <v>0</v>
      </c>
      <c r="I10" s="61">
        <f t="shared" si="7"/>
        <v>0</v>
      </c>
      <c r="J10" s="61">
        <f t="shared" si="7"/>
        <v>0</v>
      </c>
      <c r="K10" s="61">
        <f t="shared" si="7"/>
        <v>0</v>
      </c>
      <c r="L10" s="61">
        <f t="shared" si="7"/>
        <v>0</v>
      </c>
      <c r="M10" s="61">
        <f t="shared" si="7"/>
        <v>0</v>
      </c>
      <c r="N10" s="61">
        <f t="shared" si="7"/>
        <v>0</v>
      </c>
      <c r="O10" s="61">
        <f t="shared" si="7"/>
        <v>0</v>
      </c>
      <c r="P10" s="61">
        <f t="shared" si="7"/>
        <v>0</v>
      </c>
      <c r="Q10" s="61">
        <f t="shared" si="7"/>
        <v>0</v>
      </c>
      <c r="R10" s="61">
        <f t="shared" si="7"/>
        <v>0</v>
      </c>
      <c r="S10" s="61">
        <f t="shared" si="7"/>
        <v>0</v>
      </c>
      <c r="T10" s="61">
        <f t="shared" si="7"/>
        <v>0</v>
      </c>
      <c r="U10" s="61">
        <f t="shared" si="7"/>
        <v>0</v>
      </c>
      <c r="V10" s="61">
        <f t="shared" si="7"/>
        <v>0</v>
      </c>
      <c r="W10" s="61">
        <f t="shared" si="7"/>
        <v>0</v>
      </c>
      <c r="X10" s="61">
        <f t="shared" si="7"/>
        <v>0</v>
      </c>
      <c r="Y10" s="61">
        <f t="shared" si="7"/>
        <v>0</v>
      </c>
      <c r="Z10" s="61">
        <f t="shared" si="7"/>
        <v>0</v>
      </c>
      <c r="AA10" s="61">
        <f t="shared" si="7"/>
        <v>0</v>
      </c>
      <c r="AB10" s="61">
        <f t="shared" si="7"/>
        <v>0</v>
      </c>
      <c r="AC10" s="61">
        <f t="shared" si="7"/>
        <v>0</v>
      </c>
      <c r="AD10" s="17">
        <f t="shared" si="5"/>
        <v>0</v>
      </c>
      <c r="AE10" s="17">
        <f t="shared" si="6"/>
        <v>0</v>
      </c>
      <c r="AF10" s="36">
        <f t="shared" si="2"/>
        <v>0</v>
      </c>
      <c r="AG10" s="36">
        <f t="shared" si="3"/>
        <v>0</v>
      </c>
    </row>
    <row r="11" spans="1:33" x14ac:dyDescent="0.2">
      <c r="A11" s="136" t="s">
        <v>210</v>
      </c>
      <c r="B11" s="61">
        <f>+B12+B17</f>
        <v>0</v>
      </c>
      <c r="C11" s="61">
        <f t="shared" ref="C11:AC11" si="8">+C12+C17</f>
        <v>0</v>
      </c>
      <c r="D11" s="61">
        <f t="shared" si="8"/>
        <v>0</v>
      </c>
      <c r="E11" s="61">
        <f t="shared" si="8"/>
        <v>0</v>
      </c>
      <c r="F11" s="61">
        <f t="shared" si="8"/>
        <v>0</v>
      </c>
      <c r="G11" s="61">
        <f t="shared" si="8"/>
        <v>0</v>
      </c>
      <c r="H11" s="61">
        <f t="shared" si="8"/>
        <v>0</v>
      </c>
      <c r="I11" s="61">
        <f t="shared" si="8"/>
        <v>0</v>
      </c>
      <c r="J11" s="61">
        <f t="shared" si="8"/>
        <v>0</v>
      </c>
      <c r="K11" s="61">
        <f t="shared" si="8"/>
        <v>0</v>
      </c>
      <c r="L11" s="61">
        <f t="shared" si="8"/>
        <v>0</v>
      </c>
      <c r="M11" s="61">
        <f t="shared" si="8"/>
        <v>0</v>
      </c>
      <c r="N11" s="61">
        <f t="shared" si="8"/>
        <v>0</v>
      </c>
      <c r="O11" s="61">
        <f t="shared" si="8"/>
        <v>0</v>
      </c>
      <c r="P11" s="61">
        <f t="shared" si="8"/>
        <v>0</v>
      </c>
      <c r="Q11" s="61">
        <f t="shared" si="8"/>
        <v>0</v>
      </c>
      <c r="R11" s="61">
        <f t="shared" si="8"/>
        <v>0</v>
      </c>
      <c r="S11" s="61">
        <f t="shared" si="8"/>
        <v>0</v>
      </c>
      <c r="T11" s="61">
        <f t="shared" si="8"/>
        <v>0</v>
      </c>
      <c r="U11" s="61">
        <f t="shared" si="8"/>
        <v>0</v>
      </c>
      <c r="V11" s="61">
        <f t="shared" si="8"/>
        <v>0</v>
      </c>
      <c r="W11" s="61">
        <f t="shared" si="8"/>
        <v>0</v>
      </c>
      <c r="X11" s="61">
        <f t="shared" si="8"/>
        <v>0</v>
      </c>
      <c r="Y11" s="61">
        <f t="shared" si="8"/>
        <v>0</v>
      </c>
      <c r="Z11" s="61">
        <f t="shared" si="8"/>
        <v>0</v>
      </c>
      <c r="AA11" s="61">
        <f t="shared" si="8"/>
        <v>0</v>
      </c>
      <c r="AB11" s="61">
        <f t="shared" si="8"/>
        <v>0</v>
      </c>
      <c r="AC11" s="61">
        <f t="shared" si="8"/>
        <v>0</v>
      </c>
      <c r="AD11" s="17">
        <f t="shared" si="5"/>
        <v>0</v>
      </c>
      <c r="AE11" s="17">
        <f t="shared" si="6"/>
        <v>0</v>
      </c>
      <c r="AF11" s="36">
        <f t="shared" si="2"/>
        <v>0</v>
      </c>
      <c r="AG11" s="36">
        <f t="shared" si="3"/>
        <v>0</v>
      </c>
    </row>
    <row r="12" spans="1:33" x14ac:dyDescent="0.2">
      <c r="A12" s="177" t="s">
        <v>228</v>
      </c>
      <c r="B12" s="61">
        <f>SUM(B13:B16)</f>
        <v>0</v>
      </c>
      <c r="C12" s="61">
        <f t="shared" ref="C12:AC12" si="9">SUM(C13:C16)</f>
        <v>0</v>
      </c>
      <c r="D12" s="61">
        <f t="shared" si="9"/>
        <v>0</v>
      </c>
      <c r="E12" s="61">
        <f t="shared" si="9"/>
        <v>0</v>
      </c>
      <c r="F12" s="61">
        <f t="shared" si="9"/>
        <v>0</v>
      </c>
      <c r="G12" s="61">
        <f t="shared" si="9"/>
        <v>0</v>
      </c>
      <c r="H12" s="61">
        <f t="shared" si="9"/>
        <v>0</v>
      </c>
      <c r="I12" s="61">
        <f t="shared" si="9"/>
        <v>0</v>
      </c>
      <c r="J12" s="61">
        <f t="shared" si="9"/>
        <v>0</v>
      </c>
      <c r="K12" s="61">
        <f t="shared" si="9"/>
        <v>0</v>
      </c>
      <c r="L12" s="61">
        <f t="shared" si="9"/>
        <v>0</v>
      </c>
      <c r="M12" s="61">
        <f t="shared" si="9"/>
        <v>0</v>
      </c>
      <c r="N12" s="61">
        <f t="shared" si="9"/>
        <v>0</v>
      </c>
      <c r="O12" s="61">
        <f t="shared" si="9"/>
        <v>0</v>
      </c>
      <c r="P12" s="61">
        <f t="shared" si="9"/>
        <v>0</v>
      </c>
      <c r="Q12" s="61">
        <f t="shared" si="9"/>
        <v>0</v>
      </c>
      <c r="R12" s="61">
        <f t="shared" si="9"/>
        <v>0</v>
      </c>
      <c r="S12" s="61">
        <f t="shared" si="9"/>
        <v>0</v>
      </c>
      <c r="T12" s="61">
        <f t="shared" si="9"/>
        <v>0</v>
      </c>
      <c r="U12" s="61">
        <f t="shared" si="9"/>
        <v>0</v>
      </c>
      <c r="V12" s="61">
        <f t="shared" si="9"/>
        <v>0</v>
      </c>
      <c r="W12" s="61">
        <f t="shared" si="9"/>
        <v>0</v>
      </c>
      <c r="X12" s="61">
        <f t="shared" si="9"/>
        <v>0</v>
      </c>
      <c r="Y12" s="61">
        <f t="shared" si="9"/>
        <v>0</v>
      </c>
      <c r="Z12" s="61">
        <f t="shared" si="9"/>
        <v>0</v>
      </c>
      <c r="AA12" s="61">
        <f t="shared" si="9"/>
        <v>0</v>
      </c>
      <c r="AB12" s="61">
        <f t="shared" si="9"/>
        <v>0</v>
      </c>
      <c r="AC12" s="61">
        <f t="shared" si="9"/>
        <v>0</v>
      </c>
      <c r="AD12" s="17">
        <f t="shared" si="5"/>
        <v>0</v>
      </c>
      <c r="AE12" s="17">
        <f t="shared" si="6"/>
        <v>0</v>
      </c>
      <c r="AF12" s="36">
        <f t="shared" si="2"/>
        <v>0</v>
      </c>
      <c r="AG12" s="36">
        <f t="shared" si="3"/>
        <v>0</v>
      </c>
    </row>
    <row r="13" spans="1:33" x14ac:dyDescent="0.2">
      <c r="A13" s="178" t="s">
        <v>290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17">
        <f t="shared" si="5"/>
        <v>0</v>
      </c>
      <c r="AE13" s="17">
        <f t="shared" si="6"/>
        <v>0</v>
      </c>
      <c r="AF13" s="36">
        <f t="shared" si="2"/>
        <v>0</v>
      </c>
      <c r="AG13" s="36">
        <f t="shared" si="3"/>
        <v>0</v>
      </c>
    </row>
    <row r="14" spans="1:33" x14ac:dyDescent="0.2">
      <c r="A14" s="113" t="s">
        <v>229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17">
        <f t="shared" si="5"/>
        <v>0</v>
      </c>
      <c r="AE14" s="17">
        <f t="shared" si="6"/>
        <v>0</v>
      </c>
      <c r="AF14" s="36">
        <f t="shared" si="2"/>
        <v>0</v>
      </c>
      <c r="AG14" s="36">
        <f t="shared" si="3"/>
        <v>0</v>
      </c>
    </row>
    <row r="15" spans="1:33" x14ac:dyDescent="0.2">
      <c r="A15" s="113" t="s">
        <v>230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17">
        <f>+V15+B15+D15+F15+H15+J15+L15+N15+P15+X15+Z15+AB15</f>
        <v>0</v>
      </c>
      <c r="AE15" s="17">
        <f t="shared" si="6"/>
        <v>0</v>
      </c>
      <c r="AF15" s="36">
        <f t="shared" si="2"/>
        <v>0</v>
      </c>
      <c r="AG15" s="36">
        <f t="shared" si="3"/>
        <v>0</v>
      </c>
    </row>
    <row r="16" spans="1:33" x14ac:dyDescent="0.2">
      <c r="A16" s="113" t="s">
        <v>13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17">
        <f>+V16+B16+D16+F16+H16+J16+L16+N16+P16+X16+Z16+AB16</f>
        <v>0</v>
      </c>
      <c r="AE16" s="17">
        <f>+W16+C16+E16+G16+I16+K16+M16+O16+Q16+Y16+AA16+AC16</f>
        <v>0</v>
      </c>
      <c r="AF16" s="36">
        <f>IF(R17+T17-10&gt;+B17+D17+F17+H17+J17+L17+N17+P17,1,0)</f>
        <v>0</v>
      </c>
      <c r="AG16" s="36">
        <f>IF(S17+U17-10&gt;+C17+E17+G17+I17+K17+M17+O17+Q17,1,0)</f>
        <v>0</v>
      </c>
    </row>
    <row r="17" spans="1:33" x14ac:dyDescent="0.2">
      <c r="A17" s="177" t="s">
        <v>231</v>
      </c>
      <c r="B17" s="61">
        <f>SUM(B18:B21)</f>
        <v>0</v>
      </c>
      <c r="C17" s="61">
        <f t="shared" ref="C17:AC17" si="10">SUM(C18:C21)</f>
        <v>0</v>
      </c>
      <c r="D17" s="61">
        <f t="shared" si="10"/>
        <v>0</v>
      </c>
      <c r="E17" s="61">
        <f t="shared" si="10"/>
        <v>0</v>
      </c>
      <c r="F17" s="61">
        <f t="shared" si="10"/>
        <v>0</v>
      </c>
      <c r="G17" s="61">
        <f t="shared" si="10"/>
        <v>0</v>
      </c>
      <c r="H17" s="61">
        <f t="shared" si="10"/>
        <v>0</v>
      </c>
      <c r="I17" s="61">
        <f t="shared" si="10"/>
        <v>0</v>
      </c>
      <c r="J17" s="61">
        <f t="shared" si="10"/>
        <v>0</v>
      </c>
      <c r="K17" s="61">
        <f t="shared" si="10"/>
        <v>0</v>
      </c>
      <c r="L17" s="61">
        <f t="shared" si="10"/>
        <v>0</v>
      </c>
      <c r="M17" s="61">
        <f t="shared" si="10"/>
        <v>0</v>
      </c>
      <c r="N17" s="61">
        <f t="shared" si="10"/>
        <v>0</v>
      </c>
      <c r="O17" s="61">
        <f t="shared" si="10"/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1">
        <f t="shared" si="10"/>
        <v>0</v>
      </c>
      <c r="AA17" s="61">
        <f t="shared" si="10"/>
        <v>0</v>
      </c>
      <c r="AB17" s="61">
        <f t="shared" si="10"/>
        <v>0</v>
      </c>
      <c r="AC17" s="61">
        <f t="shared" si="10"/>
        <v>0</v>
      </c>
      <c r="AD17" s="17">
        <f>+V17+B17+D17+F17+H17+J17+L17+N17+P17+X17+Z17+AB17</f>
        <v>0</v>
      </c>
      <c r="AE17" s="17">
        <f>+W17+C17+E17+G17+I17+K17+M17+O17+Q17+Y17+AA17+AC17</f>
        <v>0</v>
      </c>
      <c r="AF17" s="36" t="e">
        <f>IF(#REF!+#REF!-10&gt;+#REF!+#REF!+#REF!+#REF!+#REF!+#REF!+#REF!+#REF!,1,0)</f>
        <v>#REF!</v>
      </c>
      <c r="AG17" s="36" t="e">
        <f>IF(#REF!+#REF!-10&gt;+#REF!+#REF!+#REF!+#REF!+#REF!+#REF!+#REF!+#REF!,1,0)</f>
        <v>#REF!</v>
      </c>
    </row>
    <row r="18" spans="1:33" x14ac:dyDescent="0.2">
      <c r="A18" s="178" t="s">
        <v>290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17">
        <f t="shared" si="5"/>
        <v>0</v>
      </c>
      <c r="AE18" s="17">
        <f t="shared" si="6"/>
        <v>0</v>
      </c>
      <c r="AF18" s="36">
        <f t="shared" si="2"/>
        <v>0</v>
      </c>
      <c r="AG18" s="36">
        <f t="shared" si="3"/>
        <v>0</v>
      </c>
    </row>
    <row r="19" spans="1:33" x14ac:dyDescent="0.2">
      <c r="A19" s="113" t="s">
        <v>229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17">
        <f t="shared" si="5"/>
        <v>0</v>
      </c>
      <c r="AE19" s="17">
        <f t="shared" si="6"/>
        <v>0</v>
      </c>
      <c r="AF19" s="36">
        <f t="shared" si="2"/>
        <v>0</v>
      </c>
      <c r="AG19" s="36">
        <f t="shared" si="3"/>
        <v>0</v>
      </c>
    </row>
    <row r="20" spans="1:33" x14ac:dyDescent="0.2">
      <c r="A20" s="113" t="s">
        <v>230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17">
        <f t="shared" si="5"/>
        <v>0</v>
      </c>
      <c r="AE20" s="17">
        <f t="shared" si="6"/>
        <v>0</v>
      </c>
      <c r="AF20" s="36">
        <f t="shared" si="2"/>
        <v>0</v>
      </c>
      <c r="AG20" s="36">
        <f t="shared" si="3"/>
        <v>0</v>
      </c>
    </row>
    <row r="21" spans="1:33" x14ac:dyDescent="0.2">
      <c r="A21" s="113" t="s">
        <v>13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17">
        <f t="shared" si="5"/>
        <v>0</v>
      </c>
      <c r="AE21" s="17">
        <f t="shared" si="6"/>
        <v>0</v>
      </c>
      <c r="AF21" s="36">
        <f t="shared" si="2"/>
        <v>0</v>
      </c>
      <c r="AG21" s="36">
        <f t="shared" si="3"/>
        <v>0</v>
      </c>
    </row>
    <row r="22" spans="1:33" x14ac:dyDescent="0.2">
      <c r="A22" s="136" t="s">
        <v>232</v>
      </c>
      <c r="B22" s="61">
        <f>SUM(B23:B24)</f>
        <v>0</v>
      </c>
      <c r="C22" s="61">
        <f t="shared" ref="C22:AC22" si="11">SUM(C23:C24)</f>
        <v>0</v>
      </c>
      <c r="D22" s="61">
        <f t="shared" si="11"/>
        <v>0</v>
      </c>
      <c r="E22" s="61">
        <f t="shared" si="11"/>
        <v>0</v>
      </c>
      <c r="F22" s="61">
        <f t="shared" si="11"/>
        <v>0</v>
      </c>
      <c r="G22" s="61">
        <f t="shared" si="11"/>
        <v>0</v>
      </c>
      <c r="H22" s="61">
        <f t="shared" si="11"/>
        <v>0</v>
      </c>
      <c r="I22" s="61">
        <f t="shared" si="11"/>
        <v>0</v>
      </c>
      <c r="J22" s="61">
        <f t="shared" si="11"/>
        <v>0</v>
      </c>
      <c r="K22" s="61">
        <f t="shared" si="11"/>
        <v>0</v>
      </c>
      <c r="L22" s="61">
        <f t="shared" si="11"/>
        <v>0</v>
      </c>
      <c r="M22" s="61">
        <f t="shared" si="11"/>
        <v>0</v>
      </c>
      <c r="N22" s="61">
        <f t="shared" si="11"/>
        <v>0</v>
      </c>
      <c r="O22" s="61">
        <f t="shared" si="11"/>
        <v>0</v>
      </c>
      <c r="P22" s="61">
        <f t="shared" si="11"/>
        <v>0</v>
      </c>
      <c r="Q22" s="61">
        <f t="shared" si="11"/>
        <v>0</v>
      </c>
      <c r="R22" s="61">
        <f t="shared" si="11"/>
        <v>0</v>
      </c>
      <c r="S22" s="61">
        <f t="shared" si="11"/>
        <v>0</v>
      </c>
      <c r="T22" s="61">
        <f t="shared" si="11"/>
        <v>0</v>
      </c>
      <c r="U22" s="61">
        <f t="shared" si="11"/>
        <v>0</v>
      </c>
      <c r="V22" s="61">
        <f t="shared" si="11"/>
        <v>0</v>
      </c>
      <c r="W22" s="61">
        <f t="shared" si="11"/>
        <v>0</v>
      </c>
      <c r="X22" s="61">
        <f t="shared" si="11"/>
        <v>0</v>
      </c>
      <c r="Y22" s="61">
        <f t="shared" si="11"/>
        <v>0</v>
      </c>
      <c r="Z22" s="61">
        <f t="shared" si="11"/>
        <v>0</v>
      </c>
      <c r="AA22" s="61">
        <f t="shared" si="11"/>
        <v>0</v>
      </c>
      <c r="AB22" s="61">
        <f t="shared" si="11"/>
        <v>0</v>
      </c>
      <c r="AC22" s="61">
        <f t="shared" si="11"/>
        <v>0</v>
      </c>
      <c r="AD22" s="17">
        <f t="shared" si="5"/>
        <v>0</v>
      </c>
      <c r="AE22" s="17">
        <f t="shared" si="6"/>
        <v>0</v>
      </c>
      <c r="AF22" s="36">
        <f t="shared" si="2"/>
        <v>0</v>
      </c>
      <c r="AG22" s="36">
        <f t="shared" si="3"/>
        <v>0</v>
      </c>
    </row>
    <row r="23" spans="1:33" x14ac:dyDescent="0.2">
      <c r="A23" s="179" t="s">
        <v>291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17">
        <f t="shared" si="5"/>
        <v>0</v>
      </c>
      <c r="AE23" s="17">
        <f t="shared" si="6"/>
        <v>0</v>
      </c>
      <c r="AF23" s="36">
        <f t="shared" si="2"/>
        <v>0</v>
      </c>
      <c r="AG23" s="36">
        <f t="shared" si="3"/>
        <v>0</v>
      </c>
    </row>
    <row r="24" spans="1:33" x14ac:dyDescent="0.2">
      <c r="A24" s="177" t="s">
        <v>233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17">
        <f t="shared" si="5"/>
        <v>0</v>
      </c>
      <c r="AE24" s="17">
        <f t="shared" si="6"/>
        <v>0</v>
      </c>
      <c r="AF24" s="36">
        <f t="shared" si="2"/>
        <v>0</v>
      </c>
      <c r="AG24" s="36">
        <f t="shared" si="3"/>
        <v>0</v>
      </c>
    </row>
    <row r="25" spans="1:33" x14ac:dyDescent="0.2">
      <c r="A25" s="136" t="s">
        <v>292</v>
      </c>
      <c r="B25" s="61">
        <f>SUM(B26:B27)</f>
        <v>0</v>
      </c>
      <c r="C25" s="61">
        <f t="shared" ref="C25:AC25" si="12">SUM(C26:C27)</f>
        <v>0</v>
      </c>
      <c r="D25" s="61">
        <f t="shared" si="12"/>
        <v>0</v>
      </c>
      <c r="E25" s="61">
        <f t="shared" si="12"/>
        <v>0</v>
      </c>
      <c r="F25" s="61">
        <f t="shared" si="12"/>
        <v>0</v>
      </c>
      <c r="G25" s="61">
        <f t="shared" si="12"/>
        <v>0</v>
      </c>
      <c r="H25" s="61">
        <f t="shared" si="12"/>
        <v>0</v>
      </c>
      <c r="I25" s="61">
        <f t="shared" si="12"/>
        <v>0</v>
      </c>
      <c r="J25" s="61">
        <f t="shared" si="12"/>
        <v>0</v>
      </c>
      <c r="K25" s="61">
        <f t="shared" si="12"/>
        <v>0</v>
      </c>
      <c r="L25" s="61">
        <f t="shared" si="12"/>
        <v>0</v>
      </c>
      <c r="M25" s="61">
        <f t="shared" si="12"/>
        <v>0</v>
      </c>
      <c r="N25" s="61">
        <f t="shared" si="12"/>
        <v>0</v>
      </c>
      <c r="O25" s="61">
        <f t="shared" si="12"/>
        <v>0</v>
      </c>
      <c r="P25" s="61">
        <f t="shared" si="12"/>
        <v>0</v>
      </c>
      <c r="Q25" s="61">
        <f t="shared" si="12"/>
        <v>0</v>
      </c>
      <c r="R25" s="61">
        <f t="shared" si="12"/>
        <v>0</v>
      </c>
      <c r="S25" s="61">
        <f t="shared" si="12"/>
        <v>0</v>
      </c>
      <c r="T25" s="61">
        <f t="shared" si="12"/>
        <v>0</v>
      </c>
      <c r="U25" s="61">
        <f t="shared" si="12"/>
        <v>0</v>
      </c>
      <c r="V25" s="61">
        <f t="shared" si="12"/>
        <v>0</v>
      </c>
      <c r="W25" s="61">
        <f t="shared" si="12"/>
        <v>0</v>
      </c>
      <c r="X25" s="61">
        <f t="shared" si="12"/>
        <v>0</v>
      </c>
      <c r="Y25" s="61">
        <f t="shared" si="12"/>
        <v>0</v>
      </c>
      <c r="Z25" s="61">
        <f t="shared" si="12"/>
        <v>0</v>
      </c>
      <c r="AA25" s="61">
        <f t="shared" si="12"/>
        <v>0</v>
      </c>
      <c r="AB25" s="61">
        <f t="shared" si="12"/>
        <v>0</v>
      </c>
      <c r="AC25" s="61">
        <f t="shared" si="12"/>
        <v>0</v>
      </c>
      <c r="AD25" s="17">
        <f t="shared" ref="AD25:AD27" si="13">+V25+B25+D25+F25+H25+J25+L25+N25+P25+X25+Z25+AB25</f>
        <v>0</v>
      </c>
      <c r="AE25" s="17">
        <f t="shared" ref="AE25:AE27" si="14">+W25+C25+E25+G25+I25+K25+M25+O25+Q25+Y25+AA25+AC25</f>
        <v>0</v>
      </c>
      <c r="AF25" s="36">
        <f t="shared" ref="AF25:AF27" si="15">IF(R25+T25-10&gt;+B25+D25+F25+H25+J25+L25+N25+P25,1,0)</f>
        <v>0</v>
      </c>
      <c r="AG25" s="36">
        <f t="shared" ref="AG25:AG27" si="16">IF(S25+U25-10&gt;+C25+E25+G25+I25+K25+M25+O25+Q25,1,0)</f>
        <v>0</v>
      </c>
    </row>
    <row r="26" spans="1:33" x14ac:dyDescent="0.2">
      <c r="A26" s="179" t="s">
        <v>293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17">
        <f t="shared" si="13"/>
        <v>0</v>
      </c>
      <c r="AE26" s="17">
        <f t="shared" si="14"/>
        <v>0</v>
      </c>
      <c r="AF26" s="36">
        <f t="shared" si="15"/>
        <v>0</v>
      </c>
      <c r="AG26" s="36">
        <f t="shared" si="16"/>
        <v>0</v>
      </c>
    </row>
    <row r="27" spans="1:33" x14ac:dyDescent="0.2">
      <c r="A27" s="177" t="s">
        <v>294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17">
        <f t="shared" si="13"/>
        <v>0</v>
      </c>
      <c r="AE27" s="17">
        <f t="shared" si="14"/>
        <v>0</v>
      </c>
      <c r="AF27" s="36">
        <f t="shared" si="15"/>
        <v>0</v>
      </c>
      <c r="AG27" s="36">
        <f t="shared" si="16"/>
        <v>0</v>
      </c>
    </row>
    <row r="28" spans="1:33" x14ac:dyDescent="0.2">
      <c r="A28" s="114" t="s">
        <v>15</v>
      </c>
      <c r="B28" s="17">
        <f>+B29+B32+B34+B35+B38+B39+B40+B41+B42+B43</f>
        <v>0</v>
      </c>
      <c r="C28" s="17">
        <f t="shared" ref="C28:AC28" si="17">+C29+C32+C34+C35+C38+C39+C40+C41+C42+C43</f>
        <v>0</v>
      </c>
      <c r="D28" s="17">
        <f t="shared" si="17"/>
        <v>0</v>
      </c>
      <c r="E28" s="17">
        <f t="shared" si="17"/>
        <v>0</v>
      </c>
      <c r="F28" s="17">
        <f t="shared" si="17"/>
        <v>0</v>
      </c>
      <c r="G28" s="17">
        <f t="shared" si="17"/>
        <v>0</v>
      </c>
      <c r="H28" s="17">
        <f t="shared" si="17"/>
        <v>0</v>
      </c>
      <c r="I28" s="17">
        <f t="shared" si="17"/>
        <v>0</v>
      </c>
      <c r="J28" s="17">
        <f t="shared" si="17"/>
        <v>0</v>
      </c>
      <c r="K28" s="17">
        <f t="shared" si="17"/>
        <v>0</v>
      </c>
      <c r="L28" s="17">
        <f t="shared" si="17"/>
        <v>0</v>
      </c>
      <c r="M28" s="17">
        <f t="shared" si="17"/>
        <v>0</v>
      </c>
      <c r="N28" s="17">
        <f t="shared" si="17"/>
        <v>0</v>
      </c>
      <c r="O28" s="17">
        <f t="shared" si="17"/>
        <v>0</v>
      </c>
      <c r="P28" s="17">
        <f t="shared" si="17"/>
        <v>0</v>
      </c>
      <c r="Q28" s="17">
        <f t="shared" si="17"/>
        <v>0</v>
      </c>
      <c r="R28" s="17">
        <f t="shared" si="17"/>
        <v>0</v>
      </c>
      <c r="S28" s="17">
        <f t="shared" si="17"/>
        <v>0</v>
      </c>
      <c r="T28" s="17">
        <f t="shared" si="17"/>
        <v>0</v>
      </c>
      <c r="U28" s="17">
        <f t="shared" si="17"/>
        <v>0</v>
      </c>
      <c r="V28" s="17">
        <f t="shared" si="17"/>
        <v>0</v>
      </c>
      <c r="W28" s="17">
        <f t="shared" si="17"/>
        <v>0</v>
      </c>
      <c r="X28" s="17">
        <f t="shared" si="17"/>
        <v>0</v>
      </c>
      <c r="Y28" s="17">
        <f t="shared" si="17"/>
        <v>0</v>
      </c>
      <c r="Z28" s="17">
        <f t="shared" si="17"/>
        <v>0</v>
      </c>
      <c r="AA28" s="17">
        <f t="shared" si="17"/>
        <v>0</v>
      </c>
      <c r="AB28" s="17">
        <f t="shared" si="17"/>
        <v>0</v>
      </c>
      <c r="AC28" s="17">
        <f t="shared" si="17"/>
        <v>0</v>
      </c>
      <c r="AD28" s="17">
        <f t="shared" si="5"/>
        <v>0</v>
      </c>
      <c r="AE28" s="17">
        <f t="shared" si="6"/>
        <v>0</v>
      </c>
      <c r="AF28" s="36">
        <f t="shared" si="2"/>
        <v>0</v>
      </c>
      <c r="AG28" s="36">
        <f t="shared" si="3"/>
        <v>0</v>
      </c>
    </row>
    <row r="29" spans="1:33" x14ac:dyDescent="0.2">
      <c r="A29" s="115" t="s">
        <v>17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17">
        <f t="shared" si="5"/>
        <v>0</v>
      </c>
      <c r="AE29" s="17">
        <f t="shared" si="6"/>
        <v>0</v>
      </c>
      <c r="AF29" s="36">
        <f t="shared" si="2"/>
        <v>0</v>
      </c>
      <c r="AG29" s="36">
        <f t="shared" si="3"/>
        <v>0</v>
      </c>
    </row>
    <row r="30" spans="1:33" x14ac:dyDescent="0.2">
      <c r="A30" s="116" t="s">
        <v>114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17">
        <f t="shared" si="5"/>
        <v>0</v>
      </c>
      <c r="AE30" s="17">
        <f t="shared" si="6"/>
        <v>0</v>
      </c>
      <c r="AF30" s="36">
        <f t="shared" si="2"/>
        <v>0</v>
      </c>
      <c r="AG30" s="36">
        <f t="shared" si="3"/>
        <v>0</v>
      </c>
    </row>
    <row r="31" spans="1:33" x14ac:dyDescent="0.2">
      <c r="A31" s="116" t="s">
        <v>115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17">
        <f t="shared" si="5"/>
        <v>0</v>
      </c>
      <c r="AE31" s="17">
        <f t="shared" si="6"/>
        <v>0</v>
      </c>
      <c r="AF31" s="36">
        <f t="shared" si="2"/>
        <v>0</v>
      </c>
      <c r="AG31" s="36">
        <f t="shared" si="3"/>
        <v>0</v>
      </c>
    </row>
    <row r="32" spans="1:33" x14ac:dyDescent="0.2">
      <c r="A32" s="115" t="s">
        <v>24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17">
        <f t="shared" si="5"/>
        <v>0</v>
      </c>
      <c r="AE32" s="17">
        <f t="shared" si="6"/>
        <v>0</v>
      </c>
      <c r="AF32" s="36">
        <f t="shared" si="2"/>
        <v>0</v>
      </c>
      <c r="AG32" s="36">
        <f t="shared" si="3"/>
        <v>0</v>
      </c>
    </row>
    <row r="33" spans="1:33" x14ac:dyDescent="0.2">
      <c r="A33" s="116" t="s">
        <v>116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17">
        <f t="shared" si="5"/>
        <v>0</v>
      </c>
      <c r="AE33" s="17">
        <f t="shared" si="6"/>
        <v>0</v>
      </c>
      <c r="AF33" s="36">
        <f t="shared" si="2"/>
        <v>0</v>
      </c>
      <c r="AG33" s="36">
        <f t="shared" si="3"/>
        <v>0</v>
      </c>
    </row>
    <row r="34" spans="1:33" x14ac:dyDescent="0.2">
      <c r="A34" s="115" t="s">
        <v>18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17">
        <f t="shared" si="5"/>
        <v>0</v>
      </c>
      <c r="AE34" s="17">
        <f t="shared" si="6"/>
        <v>0</v>
      </c>
      <c r="AF34" s="36">
        <f t="shared" si="2"/>
        <v>0</v>
      </c>
      <c r="AG34" s="36">
        <f t="shared" si="3"/>
        <v>0</v>
      </c>
    </row>
    <row r="35" spans="1:33" x14ac:dyDescent="0.2">
      <c r="A35" s="115" t="s">
        <v>179</v>
      </c>
      <c r="B35" s="61">
        <f>SUM(B36:B37)</f>
        <v>0</v>
      </c>
      <c r="C35" s="61">
        <f t="shared" ref="C35:AC35" si="18">SUM(C36:C37)</f>
        <v>0</v>
      </c>
      <c r="D35" s="61">
        <f t="shared" si="18"/>
        <v>0</v>
      </c>
      <c r="E35" s="61">
        <f t="shared" si="18"/>
        <v>0</v>
      </c>
      <c r="F35" s="61">
        <f t="shared" si="18"/>
        <v>0</v>
      </c>
      <c r="G35" s="61">
        <f t="shared" si="18"/>
        <v>0</v>
      </c>
      <c r="H35" s="61">
        <f t="shared" si="18"/>
        <v>0</v>
      </c>
      <c r="I35" s="61">
        <f t="shared" si="18"/>
        <v>0</v>
      </c>
      <c r="J35" s="61">
        <f t="shared" si="18"/>
        <v>0</v>
      </c>
      <c r="K35" s="61">
        <f t="shared" si="18"/>
        <v>0</v>
      </c>
      <c r="L35" s="61">
        <f t="shared" si="18"/>
        <v>0</v>
      </c>
      <c r="M35" s="61">
        <f t="shared" si="18"/>
        <v>0</v>
      </c>
      <c r="N35" s="61">
        <f t="shared" si="18"/>
        <v>0</v>
      </c>
      <c r="O35" s="61">
        <f t="shared" si="18"/>
        <v>0</v>
      </c>
      <c r="P35" s="61">
        <f t="shared" si="18"/>
        <v>0</v>
      </c>
      <c r="Q35" s="61">
        <f t="shared" si="18"/>
        <v>0</v>
      </c>
      <c r="R35" s="61">
        <f t="shared" si="18"/>
        <v>0</v>
      </c>
      <c r="S35" s="61">
        <f t="shared" si="18"/>
        <v>0</v>
      </c>
      <c r="T35" s="61">
        <f t="shared" si="18"/>
        <v>0</v>
      </c>
      <c r="U35" s="61">
        <f t="shared" si="18"/>
        <v>0</v>
      </c>
      <c r="V35" s="61">
        <f t="shared" si="18"/>
        <v>0</v>
      </c>
      <c r="W35" s="61">
        <f t="shared" si="18"/>
        <v>0</v>
      </c>
      <c r="X35" s="61">
        <f t="shared" si="18"/>
        <v>0</v>
      </c>
      <c r="Y35" s="61">
        <f t="shared" si="18"/>
        <v>0</v>
      </c>
      <c r="Z35" s="61">
        <f t="shared" si="18"/>
        <v>0</v>
      </c>
      <c r="AA35" s="61">
        <f t="shared" si="18"/>
        <v>0</v>
      </c>
      <c r="AB35" s="61">
        <f t="shared" si="18"/>
        <v>0</v>
      </c>
      <c r="AC35" s="61">
        <f t="shared" si="18"/>
        <v>0</v>
      </c>
      <c r="AD35" s="17">
        <f t="shared" si="5"/>
        <v>0</v>
      </c>
      <c r="AE35" s="17">
        <f t="shared" si="6"/>
        <v>0</v>
      </c>
      <c r="AF35" s="36">
        <f t="shared" si="2"/>
        <v>0</v>
      </c>
      <c r="AG35" s="36">
        <f t="shared" si="3"/>
        <v>0</v>
      </c>
    </row>
    <row r="36" spans="1:33" x14ac:dyDescent="0.2">
      <c r="A36" s="145" t="s">
        <v>296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17">
        <f t="shared" ref="AD36:AD37" si="19">+V36+B36+D36+F36+H36+J36+L36+N36+P36+X36+Z36+AB36</f>
        <v>0</v>
      </c>
      <c r="AE36" s="17">
        <f t="shared" ref="AE36:AE37" si="20">+W36+C36+E36+G36+I36+K36+M36+O36+Q36+Y36+AA36+AC36</f>
        <v>0</v>
      </c>
    </row>
    <row r="37" spans="1:33" x14ac:dyDescent="0.2">
      <c r="A37" s="144" t="s">
        <v>197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17">
        <f t="shared" si="19"/>
        <v>0</v>
      </c>
      <c r="AE37" s="17">
        <f t="shared" si="20"/>
        <v>0</v>
      </c>
    </row>
    <row r="38" spans="1:33" x14ac:dyDescent="0.2">
      <c r="A38" s="115" t="s">
        <v>110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17">
        <f t="shared" si="5"/>
        <v>0</v>
      </c>
      <c r="AE38" s="17">
        <f t="shared" si="6"/>
        <v>0</v>
      </c>
      <c r="AF38" s="36">
        <f>IF(R38+T38-10&gt;+B38+D38+F38+H38+J38+L38+N38+P38,1,0)</f>
        <v>0</v>
      </c>
      <c r="AG38" s="36">
        <f>IF(S38+U38-10&gt;+C38+E38+G38+I38+K38+M38+O38+Q38,1,0)</f>
        <v>0</v>
      </c>
    </row>
    <row r="39" spans="1:33" x14ac:dyDescent="0.2">
      <c r="A39" s="115" t="s">
        <v>20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17">
        <f t="shared" si="5"/>
        <v>0</v>
      </c>
      <c r="AE39" s="17">
        <f t="shared" si="6"/>
        <v>0</v>
      </c>
      <c r="AF39" s="36">
        <f>IF(R39+T39-10&gt;+B39+D39+F39+H39+J39+L39+N39+P39,1,0)</f>
        <v>0</v>
      </c>
      <c r="AG39" s="36">
        <f>IF(S39+U39-10&gt;+C39+E39+G39+I39+K39+M39+O39+Q39,1,0)</f>
        <v>0</v>
      </c>
    </row>
    <row r="40" spans="1:33" x14ac:dyDescent="0.2">
      <c r="A40" s="115" t="s">
        <v>21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17">
        <f t="shared" si="5"/>
        <v>0</v>
      </c>
      <c r="AE40" s="17">
        <f t="shared" si="6"/>
        <v>0</v>
      </c>
    </row>
    <row r="41" spans="1:33" x14ac:dyDescent="0.2">
      <c r="A41" s="115" t="s">
        <v>299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17">
        <f t="shared" si="5"/>
        <v>0</v>
      </c>
      <c r="AE41" s="17">
        <f t="shared" si="6"/>
        <v>0</v>
      </c>
    </row>
    <row r="42" spans="1:33" x14ac:dyDescent="0.2">
      <c r="A42" s="115" t="s">
        <v>22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17">
        <f t="shared" si="5"/>
        <v>0</v>
      </c>
      <c r="AE42" s="17">
        <f t="shared" si="6"/>
        <v>0</v>
      </c>
    </row>
    <row r="43" spans="1:33" x14ac:dyDescent="0.2">
      <c r="A43" s="115" t="s">
        <v>180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17">
        <f t="shared" si="5"/>
        <v>0</v>
      </c>
      <c r="AE43" s="17">
        <f t="shared" si="6"/>
        <v>0</v>
      </c>
    </row>
    <row r="44" spans="1:33" ht="22.5" x14ac:dyDescent="0.2">
      <c r="A44" s="118" t="s">
        <v>297</v>
      </c>
      <c r="B44" s="61">
        <f>+B45+B49+B52</f>
        <v>0</v>
      </c>
      <c r="C44" s="61">
        <f t="shared" ref="C44:AC44" si="21">+C45+C49+C52</f>
        <v>0</v>
      </c>
      <c r="D44" s="61">
        <f t="shared" si="21"/>
        <v>0</v>
      </c>
      <c r="E44" s="61">
        <f t="shared" si="21"/>
        <v>0</v>
      </c>
      <c r="F44" s="61">
        <f t="shared" si="21"/>
        <v>0</v>
      </c>
      <c r="G44" s="61">
        <f t="shared" si="21"/>
        <v>0</v>
      </c>
      <c r="H44" s="61">
        <f t="shared" si="21"/>
        <v>0</v>
      </c>
      <c r="I44" s="61">
        <f t="shared" si="21"/>
        <v>0</v>
      </c>
      <c r="J44" s="61">
        <f t="shared" si="21"/>
        <v>0</v>
      </c>
      <c r="K44" s="61">
        <f t="shared" si="21"/>
        <v>0</v>
      </c>
      <c r="L44" s="61">
        <f t="shared" si="21"/>
        <v>0</v>
      </c>
      <c r="M44" s="61">
        <f t="shared" si="21"/>
        <v>0</v>
      </c>
      <c r="N44" s="61">
        <f t="shared" si="21"/>
        <v>0</v>
      </c>
      <c r="O44" s="61">
        <f t="shared" si="21"/>
        <v>0</v>
      </c>
      <c r="P44" s="61">
        <f t="shared" si="21"/>
        <v>0</v>
      </c>
      <c r="Q44" s="61">
        <f t="shared" si="21"/>
        <v>0</v>
      </c>
      <c r="R44" s="61">
        <f t="shared" si="21"/>
        <v>0</v>
      </c>
      <c r="S44" s="61">
        <f t="shared" si="21"/>
        <v>0</v>
      </c>
      <c r="T44" s="61">
        <f t="shared" si="21"/>
        <v>0</v>
      </c>
      <c r="U44" s="61">
        <f t="shared" si="21"/>
        <v>0</v>
      </c>
      <c r="V44" s="61">
        <f t="shared" si="21"/>
        <v>0</v>
      </c>
      <c r="W44" s="61">
        <f t="shared" si="21"/>
        <v>0</v>
      </c>
      <c r="X44" s="61">
        <f t="shared" si="21"/>
        <v>0</v>
      </c>
      <c r="Y44" s="61">
        <f t="shared" si="21"/>
        <v>0</v>
      </c>
      <c r="Z44" s="61">
        <f t="shared" si="21"/>
        <v>0</v>
      </c>
      <c r="AA44" s="61">
        <f t="shared" si="21"/>
        <v>0</v>
      </c>
      <c r="AB44" s="61">
        <f t="shared" si="21"/>
        <v>0</v>
      </c>
      <c r="AC44" s="61">
        <f t="shared" si="21"/>
        <v>0</v>
      </c>
      <c r="AD44" s="17">
        <f t="shared" si="5"/>
        <v>0</v>
      </c>
      <c r="AE44" s="17">
        <f t="shared" si="6"/>
        <v>0</v>
      </c>
      <c r="AF44" s="36">
        <f t="shared" ref="AF44:AG51" si="22">IF(R44+T44-10&gt;+B44+D44+F44+H44+J44+L44+N44+P44,1,0)</f>
        <v>0</v>
      </c>
      <c r="AG44" s="36">
        <f t="shared" si="22"/>
        <v>0</v>
      </c>
    </row>
    <row r="45" spans="1:33" x14ac:dyDescent="0.2">
      <c r="A45" s="133" t="s">
        <v>210</v>
      </c>
      <c r="B45" s="61">
        <f>SUM(B46:B48)</f>
        <v>0</v>
      </c>
      <c r="C45" s="61">
        <f t="shared" ref="C45:AC45" si="23">SUM(C46:C48)</f>
        <v>0</v>
      </c>
      <c r="D45" s="61">
        <f t="shared" si="23"/>
        <v>0</v>
      </c>
      <c r="E45" s="61">
        <f t="shared" si="23"/>
        <v>0</v>
      </c>
      <c r="F45" s="61">
        <f t="shared" si="23"/>
        <v>0</v>
      </c>
      <c r="G45" s="61">
        <f t="shared" si="23"/>
        <v>0</v>
      </c>
      <c r="H45" s="61">
        <f t="shared" si="23"/>
        <v>0</v>
      </c>
      <c r="I45" s="61">
        <f t="shared" si="23"/>
        <v>0</v>
      </c>
      <c r="J45" s="61">
        <f t="shared" si="23"/>
        <v>0</v>
      </c>
      <c r="K45" s="61">
        <f t="shared" si="23"/>
        <v>0</v>
      </c>
      <c r="L45" s="61">
        <f t="shared" si="23"/>
        <v>0</v>
      </c>
      <c r="M45" s="61">
        <f t="shared" si="23"/>
        <v>0</v>
      </c>
      <c r="N45" s="61">
        <f t="shared" si="23"/>
        <v>0</v>
      </c>
      <c r="O45" s="61">
        <f t="shared" si="23"/>
        <v>0</v>
      </c>
      <c r="P45" s="61">
        <f t="shared" si="23"/>
        <v>0</v>
      </c>
      <c r="Q45" s="61">
        <f t="shared" si="23"/>
        <v>0</v>
      </c>
      <c r="R45" s="61">
        <f t="shared" si="23"/>
        <v>0</v>
      </c>
      <c r="S45" s="61">
        <f t="shared" si="23"/>
        <v>0</v>
      </c>
      <c r="T45" s="61">
        <f t="shared" si="23"/>
        <v>0</v>
      </c>
      <c r="U45" s="61">
        <f t="shared" si="23"/>
        <v>0</v>
      </c>
      <c r="V45" s="61">
        <f t="shared" si="23"/>
        <v>0</v>
      </c>
      <c r="W45" s="61">
        <f t="shared" si="23"/>
        <v>0</v>
      </c>
      <c r="X45" s="61">
        <f t="shared" si="23"/>
        <v>0</v>
      </c>
      <c r="Y45" s="61">
        <f t="shared" si="23"/>
        <v>0</v>
      </c>
      <c r="Z45" s="61">
        <f t="shared" si="23"/>
        <v>0</v>
      </c>
      <c r="AA45" s="61">
        <f t="shared" si="23"/>
        <v>0</v>
      </c>
      <c r="AB45" s="61">
        <f t="shared" si="23"/>
        <v>0</v>
      </c>
      <c r="AC45" s="61">
        <f t="shared" si="23"/>
        <v>0</v>
      </c>
      <c r="AD45" s="17">
        <f t="shared" si="5"/>
        <v>0</v>
      </c>
      <c r="AE45" s="17">
        <f t="shared" si="6"/>
        <v>0</v>
      </c>
      <c r="AF45" s="36">
        <f t="shared" si="22"/>
        <v>0</v>
      </c>
      <c r="AG45" s="36">
        <f t="shared" si="22"/>
        <v>0</v>
      </c>
    </row>
    <row r="46" spans="1:33" x14ac:dyDescent="0.2">
      <c r="A46" s="134" t="s">
        <v>290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17">
        <f t="shared" si="5"/>
        <v>0</v>
      </c>
      <c r="AE46" s="17">
        <f t="shared" si="6"/>
        <v>0</v>
      </c>
      <c r="AF46" s="36">
        <f t="shared" si="22"/>
        <v>0</v>
      </c>
      <c r="AG46" s="36">
        <f t="shared" si="22"/>
        <v>0</v>
      </c>
    </row>
    <row r="47" spans="1:33" x14ac:dyDescent="0.2">
      <c r="A47" s="119" t="s">
        <v>229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17">
        <f t="shared" ref="AD47:AE51" si="24">+V47+B47+D47+F47+H47+J47+L47+N47+P47+X47+Z47+AB47</f>
        <v>0</v>
      </c>
      <c r="AE47" s="17">
        <f t="shared" si="24"/>
        <v>0</v>
      </c>
    </row>
    <row r="48" spans="1:33" x14ac:dyDescent="0.2">
      <c r="A48" s="119" t="s">
        <v>13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17">
        <f t="shared" si="24"/>
        <v>0</v>
      </c>
      <c r="AE48" s="17">
        <f t="shared" si="24"/>
        <v>0</v>
      </c>
    </row>
    <row r="49" spans="1:33" x14ac:dyDescent="0.2">
      <c r="A49" s="133" t="s">
        <v>232</v>
      </c>
      <c r="B49" s="61">
        <f>SUM(B50:B51)</f>
        <v>0</v>
      </c>
      <c r="C49" s="61">
        <f t="shared" ref="C49:AC49" si="25">SUM(C50:C51)</f>
        <v>0</v>
      </c>
      <c r="D49" s="61">
        <f t="shared" si="25"/>
        <v>0</v>
      </c>
      <c r="E49" s="61">
        <f t="shared" si="25"/>
        <v>0</v>
      </c>
      <c r="F49" s="61">
        <f t="shared" si="25"/>
        <v>0</v>
      </c>
      <c r="G49" s="61">
        <f t="shared" si="25"/>
        <v>0</v>
      </c>
      <c r="H49" s="61">
        <f t="shared" si="25"/>
        <v>0</v>
      </c>
      <c r="I49" s="61">
        <f t="shared" si="25"/>
        <v>0</v>
      </c>
      <c r="J49" s="61">
        <f t="shared" si="25"/>
        <v>0</v>
      </c>
      <c r="K49" s="61">
        <f t="shared" si="25"/>
        <v>0</v>
      </c>
      <c r="L49" s="61">
        <f t="shared" si="25"/>
        <v>0</v>
      </c>
      <c r="M49" s="61">
        <f t="shared" si="25"/>
        <v>0</v>
      </c>
      <c r="N49" s="61">
        <f t="shared" si="25"/>
        <v>0</v>
      </c>
      <c r="O49" s="61">
        <f t="shared" si="25"/>
        <v>0</v>
      </c>
      <c r="P49" s="61">
        <f t="shared" si="25"/>
        <v>0</v>
      </c>
      <c r="Q49" s="61">
        <f t="shared" si="25"/>
        <v>0</v>
      </c>
      <c r="R49" s="61">
        <f t="shared" si="25"/>
        <v>0</v>
      </c>
      <c r="S49" s="61">
        <f t="shared" si="25"/>
        <v>0</v>
      </c>
      <c r="T49" s="61">
        <f t="shared" si="25"/>
        <v>0</v>
      </c>
      <c r="U49" s="61">
        <f t="shared" si="25"/>
        <v>0</v>
      </c>
      <c r="V49" s="61">
        <f t="shared" si="25"/>
        <v>0</v>
      </c>
      <c r="W49" s="61">
        <f t="shared" si="25"/>
        <v>0</v>
      </c>
      <c r="X49" s="61">
        <f t="shared" si="25"/>
        <v>0</v>
      </c>
      <c r="Y49" s="61">
        <f t="shared" si="25"/>
        <v>0</v>
      </c>
      <c r="Z49" s="61">
        <f t="shared" si="25"/>
        <v>0</v>
      </c>
      <c r="AA49" s="61">
        <f t="shared" si="25"/>
        <v>0</v>
      </c>
      <c r="AB49" s="61">
        <f t="shared" si="25"/>
        <v>0</v>
      </c>
      <c r="AC49" s="61">
        <f t="shared" si="25"/>
        <v>0</v>
      </c>
      <c r="AD49" s="17">
        <f t="shared" si="24"/>
        <v>0</v>
      </c>
      <c r="AE49" s="17">
        <f t="shared" si="24"/>
        <v>0</v>
      </c>
      <c r="AF49" s="36">
        <f t="shared" si="22"/>
        <v>0</v>
      </c>
      <c r="AG49" s="36">
        <f t="shared" si="22"/>
        <v>0</v>
      </c>
    </row>
    <row r="50" spans="1:33" x14ac:dyDescent="0.2">
      <c r="A50" s="135" t="s">
        <v>291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17">
        <f t="shared" si="24"/>
        <v>0</v>
      </c>
      <c r="AE50" s="17">
        <f t="shared" si="24"/>
        <v>0</v>
      </c>
      <c r="AF50" s="36">
        <f t="shared" si="22"/>
        <v>0</v>
      </c>
      <c r="AG50" s="36">
        <f t="shared" si="22"/>
        <v>0</v>
      </c>
    </row>
    <row r="51" spans="1:33" x14ac:dyDescent="0.2">
      <c r="A51" s="136" t="s">
        <v>233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17">
        <f t="shared" si="24"/>
        <v>0</v>
      </c>
      <c r="AE51" s="17">
        <f t="shared" si="24"/>
        <v>0</v>
      </c>
      <c r="AF51" s="36">
        <f t="shared" si="22"/>
        <v>0</v>
      </c>
      <c r="AG51" s="36">
        <f t="shared" si="22"/>
        <v>0</v>
      </c>
    </row>
    <row r="52" spans="1:33" x14ac:dyDescent="0.2">
      <c r="A52" s="133" t="s">
        <v>292</v>
      </c>
      <c r="B52" s="61">
        <f>SUM(B53:B54)</f>
        <v>0</v>
      </c>
      <c r="C52" s="61">
        <f t="shared" ref="C52:AC52" si="26">SUM(C53:C54)</f>
        <v>0</v>
      </c>
      <c r="D52" s="61">
        <f t="shared" si="26"/>
        <v>0</v>
      </c>
      <c r="E52" s="61">
        <f t="shared" si="26"/>
        <v>0</v>
      </c>
      <c r="F52" s="61">
        <f t="shared" si="26"/>
        <v>0</v>
      </c>
      <c r="G52" s="61">
        <f t="shared" si="26"/>
        <v>0</v>
      </c>
      <c r="H52" s="61">
        <f t="shared" si="26"/>
        <v>0</v>
      </c>
      <c r="I52" s="61">
        <f t="shared" si="26"/>
        <v>0</v>
      </c>
      <c r="J52" s="61">
        <f t="shared" si="26"/>
        <v>0</v>
      </c>
      <c r="K52" s="61">
        <f t="shared" si="26"/>
        <v>0</v>
      </c>
      <c r="L52" s="61">
        <f t="shared" si="26"/>
        <v>0</v>
      </c>
      <c r="M52" s="61">
        <f t="shared" si="26"/>
        <v>0</v>
      </c>
      <c r="N52" s="61">
        <f t="shared" si="26"/>
        <v>0</v>
      </c>
      <c r="O52" s="61">
        <f t="shared" si="26"/>
        <v>0</v>
      </c>
      <c r="P52" s="61">
        <f t="shared" si="26"/>
        <v>0</v>
      </c>
      <c r="Q52" s="61">
        <f t="shared" si="26"/>
        <v>0</v>
      </c>
      <c r="R52" s="61">
        <f t="shared" si="26"/>
        <v>0</v>
      </c>
      <c r="S52" s="61">
        <f t="shared" si="26"/>
        <v>0</v>
      </c>
      <c r="T52" s="61">
        <f t="shared" si="26"/>
        <v>0</v>
      </c>
      <c r="U52" s="61">
        <f t="shared" si="26"/>
        <v>0</v>
      </c>
      <c r="V52" s="61">
        <f t="shared" si="26"/>
        <v>0</v>
      </c>
      <c r="W52" s="61">
        <f t="shared" si="26"/>
        <v>0</v>
      </c>
      <c r="X52" s="61">
        <f t="shared" si="26"/>
        <v>0</v>
      </c>
      <c r="Y52" s="61">
        <f t="shared" si="26"/>
        <v>0</v>
      </c>
      <c r="Z52" s="61">
        <f t="shared" si="26"/>
        <v>0</v>
      </c>
      <c r="AA52" s="61">
        <f t="shared" si="26"/>
        <v>0</v>
      </c>
      <c r="AB52" s="61">
        <f t="shared" si="26"/>
        <v>0</v>
      </c>
      <c r="AC52" s="61">
        <f t="shared" si="26"/>
        <v>0</v>
      </c>
      <c r="AD52" s="17">
        <f t="shared" ref="AD52:AD54" si="27">+V52+B52+D52+F52+H52+J52+L52+N52+P52+X52+Z52+AB52</f>
        <v>0</v>
      </c>
      <c r="AE52" s="17">
        <f t="shared" ref="AE52:AE54" si="28">+W52+C52+E52+G52+I52+K52+M52+O52+Q52+Y52+AA52+AC52</f>
        <v>0</v>
      </c>
      <c r="AF52" s="36">
        <f t="shared" ref="AF52:AF54" si="29">IF(R52+T52-10&gt;+B52+D52+F52+H52+J52+L52+N52+P52,1,0)</f>
        <v>0</v>
      </c>
      <c r="AG52" s="36">
        <f t="shared" ref="AG52:AG54" si="30">IF(S52+U52-10&gt;+C52+E52+G52+I52+K52+M52+O52+Q52,1,0)</f>
        <v>0</v>
      </c>
    </row>
    <row r="53" spans="1:33" x14ac:dyDescent="0.2">
      <c r="A53" s="135" t="s">
        <v>293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17">
        <f t="shared" si="27"/>
        <v>0</v>
      </c>
      <c r="AE53" s="17">
        <f t="shared" si="28"/>
        <v>0</v>
      </c>
      <c r="AF53" s="36">
        <f t="shared" si="29"/>
        <v>0</v>
      </c>
      <c r="AG53" s="36">
        <f t="shared" si="30"/>
        <v>0</v>
      </c>
    </row>
    <row r="54" spans="1:33" x14ac:dyDescent="0.2">
      <c r="A54" s="136" t="s">
        <v>294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17">
        <f t="shared" si="27"/>
        <v>0</v>
      </c>
      <c r="AE54" s="17">
        <f t="shared" si="28"/>
        <v>0</v>
      </c>
      <c r="AF54" s="36">
        <f t="shared" si="29"/>
        <v>0</v>
      </c>
      <c r="AG54" s="36">
        <f t="shared" si="30"/>
        <v>0</v>
      </c>
    </row>
    <row r="55" spans="1:33" ht="22.5" x14ac:dyDescent="0.2">
      <c r="A55" s="118" t="s">
        <v>298</v>
      </c>
      <c r="B55" s="61">
        <f>+B56+B59+B61+B62+B65+B66+B67+B68+B69+B70</f>
        <v>0</v>
      </c>
      <c r="C55" s="61">
        <f t="shared" ref="C55:AC55" si="31">+C56+C59+C61+C62+C65+C66+C67+C68+C69+C70</f>
        <v>0</v>
      </c>
      <c r="D55" s="61">
        <f t="shared" si="31"/>
        <v>0</v>
      </c>
      <c r="E55" s="61">
        <f t="shared" si="31"/>
        <v>0</v>
      </c>
      <c r="F55" s="61">
        <f t="shared" si="31"/>
        <v>0</v>
      </c>
      <c r="G55" s="61">
        <f t="shared" si="31"/>
        <v>0</v>
      </c>
      <c r="H55" s="61">
        <f t="shared" si="31"/>
        <v>0</v>
      </c>
      <c r="I55" s="61">
        <f t="shared" si="31"/>
        <v>0</v>
      </c>
      <c r="J55" s="61">
        <f t="shared" si="31"/>
        <v>0</v>
      </c>
      <c r="K55" s="61">
        <f t="shared" si="31"/>
        <v>0</v>
      </c>
      <c r="L55" s="61">
        <f t="shared" si="31"/>
        <v>0</v>
      </c>
      <c r="M55" s="61">
        <f t="shared" si="31"/>
        <v>0</v>
      </c>
      <c r="N55" s="61">
        <f t="shared" si="31"/>
        <v>0</v>
      </c>
      <c r="O55" s="61">
        <f t="shared" si="31"/>
        <v>0</v>
      </c>
      <c r="P55" s="61">
        <f t="shared" si="31"/>
        <v>0</v>
      </c>
      <c r="Q55" s="61">
        <f t="shared" si="31"/>
        <v>0</v>
      </c>
      <c r="R55" s="61">
        <f t="shared" si="31"/>
        <v>0</v>
      </c>
      <c r="S55" s="61">
        <f t="shared" si="31"/>
        <v>0</v>
      </c>
      <c r="T55" s="61">
        <f t="shared" si="31"/>
        <v>0</v>
      </c>
      <c r="U55" s="61">
        <f t="shared" si="31"/>
        <v>0</v>
      </c>
      <c r="V55" s="61">
        <f t="shared" si="31"/>
        <v>0</v>
      </c>
      <c r="W55" s="61">
        <f t="shared" si="31"/>
        <v>0</v>
      </c>
      <c r="X55" s="61">
        <f t="shared" si="31"/>
        <v>0</v>
      </c>
      <c r="Y55" s="61">
        <f t="shared" si="31"/>
        <v>0</v>
      </c>
      <c r="Z55" s="61">
        <f t="shared" si="31"/>
        <v>0</v>
      </c>
      <c r="AA55" s="61">
        <f t="shared" si="31"/>
        <v>0</v>
      </c>
      <c r="AB55" s="61">
        <f t="shared" si="31"/>
        <v>0</v>
      </c>
      <c r="AC55" s="61">
        <f t="shared" si="31"/>
        <v>0</v>
      </c>
      <c r="AD55" s="17">
        <f t="shared" si="5"/>
        <v>0</v>
      </c>
      <c r="AE55" s="17">
        <f t="shared" si="6"/>
        <v>0</v>
      </c>
      <c r="AF55" s="36">
        <f>IF(R55+T55-10&gt;+B55+D55+F55+H55+J55+L55+N55+P55,1,0)</f>
        <v>0</v>
      </c>
      <c r="AG55" s="36">
        <f>IF(S55+U55-10&gt;+C55+E55+G55+I55+K55+M55+O55+Q55,1,0)</f>
        <v>0</v>
      </c>
    </row>
    <row r="56" spans="1:33" x14ac:dyDescent="0.2">
      <c r="A56" s="114" t="s">
        <v>17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17">
        <f t="shared" ref="AD56:AD70" si="32">+V56+B56+D56+F56+H56+J56+L56+N56+P56+X56+Z56+AB56</f>
        <v>0</v>
      </c>
      <c r="AE56" s="17">
        <f t="shared" ref="AE56:AE70" si="33">+W56+C56+E56+G56+I56+K56+M56+O56+Q56+Y56+AA56+AC56</f>
        <v>0</v>
      </c>
      <c r="AF56" s="36">
        <f t="shared" ref="AF56:AF68" si="34">IF(R56+T56-10&gt;+B56+D56+F56+H56+J56+L56+N56+P56,1,0)</f>
        <v>0</v>
      </c>
      <c r="AG56" s="36">
        <f t="shared" ref="AG56:AG68" si="35">IF(S56+U56-10&gt;+C56+E56+G56+I56+K56+M56+O56+Q56,1,0)</f>
        <v>0</v>
      </c>
    </row>
    <row r="57" spans="1:33" x14ac:dyDescent="0.2">
      <c r="A57" s="120" t="s">
        <v>114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17">
        <f t="shared" si="32"/>
        <v>0</v>
      </c>
      <c r="AE57" s="17">
        <f t="shared" si="33"/>
        <v>0</v>
      </c>
      <c r="AF57" s="36">
        <f t="shared" si="34"/>
        <v>0</v>
      </c>
      <c r="AG57" s="36">
        <f t="shared" si="35"/>
        <v>0</v>
      </c>
    </row>
    <row r="58" spans="1:33" x14ac:dyDescent="0.2">
      <c r="A58" s="120" t="s">
        <v>115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17">
        <f t="shared" si="32"/>
        <v>0</v>
      </c>
      <c r="AE58" s="17">
        <f t="shared" si="33"/>
        <v>0</v>
      </c>
      <c r="AF58" s="36">
        <f t="shared" si="34"/>
        <v>0</v>
      </c>
      <c r="AG58" s="36">
        <f t="shared" si="35"/>
        <v>0</v>
      </c>
    </row>
    <row r="59" spans="1:33" x14ac:dyDescent="0.2">
      <c r="A59" s="114" t="s">
        <v>24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17">
        <f t="shared" si="32"/>
        <v>0</v>
      </c>
      <c r="AE59" s="17">
        <f t="shared" si="33"/>
        <v>0</v>
      </c>
      <c r="AF59" s="36">
        <f t="shared" si="34"/>
        <v>0</v>
      </c>
      <c r="AG59" s="36">
        <f t="shared" si="35"/>
        <v>0</v>
      </c>
    </row>
    <row r="60" spans="1:33" x14ac:dyDescent="0.2">
      <c r="A60" s="120" t="s">
        <v>116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17">
        <f t="shared" si="32"/>
        <v>0</v>
      </c>
      <c r="AE60" s="17">
        <f t="shared" si="33"/>
        <v>0</v>
      </c>
      <c r="AF60" s="36">
        <f t="shared" si="34"/>
        <v>0</v>
      </c>
      <c r="AG60" s="36">
        <f t="shared" si="35"/>
        <v>0</v>
      </c>
    </row>
    <row r="61" spans="1:33" x14ac:dyDescent="0.2">
      <c r="A61" s="114" t="s">
        <v>18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17">
        <f t="shared" si="32"/>
        <v>0</v>
      </c>
      <c r="AE61" s="17">
        <f t="shared" si="33"/>
        <v>0</v>
      </c>
      <c r="AF61" s="36">
        <f t="shared" si="34"/>
        <v>0</v>
      </c>
      <c r="AG61" s="36">
        <f t="shared" si="35"/>
        <v>0</v>
      </c>
    </row>
    <row r="62" spans="1:33" x14ac:dyDescent="0.2">
      <c r="A62" s="114" t="s">
        <v>179</v>
      </c>
      <c r="B62" s="61">
        <f>SUM(B63:B64)</f>
        <v>0</v>
      </c>
      <c r="C62" s="61">
        <f t="shared" ref="C62:AC62" si="36">SUM(C63:C64)</f>
        <v>0</v>
      </c>
      <c r="D62" s="61">
        <f t="shared" si="36"/>
        <v>0</v>
      </c>
      <c r="E62" s="61">
        <f t="shared" si="36"/>
        <v>0</v>
      </c>
      <c r="F62" s="61">
        <f t="shared" si="36"/>
        <v>0</v>
      </c>
      <c r="G62" s="61">
        <f t="shared" si="36"/>
        <v>0</v>
      </c>
      <c r="H62" s="61">
        <f t="shared" si="36"/>
        <v>0</v>
      </c>
      <c r="I62" s="61">
        <f t="shared" si="36"/>
        <v>0</v>
      </c>
      <c r="J62" s="61">
        <f t="shared" si="36"/>
        <v>0</v>
      </c>
      <c r="K62" s="61">
        <f t="shared" si="36"/>
        <v>0</v>
      </c>
      <c r="L62" s="61">
        <f t="shared" si="36"/>
        <v>0</v>
      </c>
      <c r="M62" s="61">
        <f t="shared" si="36"/>
        <v>0</v>
      </c>
      <c r="N62" s="61">
        <f t="shared" si="36"/>
        <v>0</v>
      </c>
      <c r="O62" s="61">
        <f t="shared" si="36"/>
        <v>0</v>
      </c>
      <c r="P62" s="61">
        <f t="shared" si="36"/>
        <v>0</v>
      </c>
      <c r="Q62" s="61">
        <f t="shared" si="36"/>
        <v>0</v>
      </c>
      <c r="R62" s="61">
        <f t="shared" si="36"/>
        <v>0</v>
      </c>
      <c r="S62" s="61">
        <f t="shared" si="36"/>
        <v>0</v>
      </c>
      <c r="T62" s="61">
        <f t="shared" si="36"/>
        <v>0</v>
      </c>
      <c r="U62" s="61">
        <f t="shared" si="36"/>
        <v>0</v>
      </c>
      <c r="V62" s="61">
        <f t="shared" si="36"/>
        <v>0</v>
      </c>
      <c r="W62" s="61">
        <f t="shared" si="36"/>
        <v>0</v>
      </c>
      <c r="X62" s="61">
        <f t="shared" si="36"/>
        <v>0</v>
      </c>
      <c r="Y62" s="61">
        <f t="shared" si="36"/>
        <v>0</v>
      </c>
      <c r="Z62" s="61">
        <f t="shared" si="36"/>
        <v>0</v>
      </c>
      <c r="AA62" s="61">
        <f t="shared" si="36"/>
        <v>0</v>
      </c>
      <c r="AB62" s="61">
        <f t="shared" si="36"/>
        <v>0</v>
      </c>
      <c r="AC62" s="61">
        <f t="shared" si="36"/>
        <v>0</v>
      </c>
      <c r="AD62" s="17">
        <f t="shared" si="32"/>
        <v>0</v>
      </c>
      <c r="AE62" s="17">
        <f t="shared" si="33"/>
        <v>0</v>
      </c>
      <c r="AF62" s="36">
        <f t="shared" si="34"/>
        <v>0</v>
      </c>
      <c r="AG62" s="36">
        <f t="shared" si="35"/>
        <v>0</v>
      </c>
    </row>
    <row r="63" spans="1:33" x14ac:dyDescent="0.2">
      <c r="A63" s="146" t="s">
        <v>296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17">
        <f t="shared" ref="AD63:AD64" si="37">+V63+B63+D63+F63+H63+J63+L63+N63+P63+X63+Z63+AB63</f>
        <v>0</v>
      </c>
      <c r="AE63" s="17">
        <f t="shared" ref="AE63:AE64" si="38">+W63+C63+E63+G63+I63+K63+M63+O63+Q63+Y63+AA63+AC63</f>
        <v>0</v>
      </c>
    </row>
    <row r="64" spans="1:33" x14ac:dyDescent="0.2">
      <c r="A64" s="115" t="s">
        <v>197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17">
        <f t="shared" si="37"/>
        <v>0</v>
      </c>
      <c r="AE64" s="17">
        <f t="shared" si="38"/>
        <v>0</v>
      </c>
    </row>
    <row r="65" spans="1:33" x14ac:dyDescent="0.2">
      <c r="A65" s="114" t="s">
        <v>110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17">
        <f t="shared" si="32"/>
        <v>0</v>
      </c>
      <c r="AE65" s="17">
        <f t="shared" si="33"/>
        <v>0</v>
      </c>
      <c r="AF65" s="36">
        <f t="shared" si="34"/>
        <v>0</v>
      </c>
      <c r="AG65" s="36">
        <f t="shared" si="35"/>
        <v>0</v>
      </c>
    </row>
    <row r="66" spans="1:33" x14ac:dyDescent="0.2">
      <c r="A66" s="114" t="s">
        <v>20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17">
        <f t="shared" si="32"/>
        <v>0</v>
      </c>
      <c r="AE66" s="17">
        <f t="shared" si="33"/>
        <v>0</v>
      </c>
      <c r="AF66" s="36">
        <f t="shared" si="34"/>
        <v>0</v>
      </c>
      <c r="AG66" s="36">
        <f t="shared" si="35"/>
        <v>0</v>
      </c>
    </row>
    <row r="67" spans="1:33" x14ac:dyDescent="0.2">
      <c r="A67" s="114" t="s">
        <v>21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17">
        <f t="shared" si="32"/>
        <v>0</v>
      </c>
      <c r="AE67" s="17">
        <f t="shared" si="33"/>
        <v>0</v>
      </c>
      <c r="AF67" s="36">
        <f t="shared" si="34"/>
        <v>0</v>
      </c>
      <c r="AG67" s="36">
        <f t="shared" si="35"/>
        <v>0</v>
      </c>
    </row>
    <row r="68" spans="1:33" x14ac:dyDescent="0.2">
      <c r="A68" s="114" t="s">
        <v>299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17">
        <f t="shared" si="32"/>
        <v>0</v>
      </c>
      <c r="AE68" s="17">
        <f t="shared" si="33"/>
        <v>0</v>
      </c>
      <c r="AF68" s="36">
        <f t="shared" si="34"/>
        <v>0</v>
      </c>
      <c r="AG68" s="36">
        <f t="shared" si="35"/>
        <v>0</v>
      </c>
    </row>
    <row r="69" spans="1:33" x14ac:dyDescent="0.2">
      <c r="A69" s="114" t="s">
        <v>22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17">
        <f t="shared" si="32"/>
        <v>0</v>
      </c>
      <c r="AE69" s="17">
        <f t="shared" si="33"/>
        <v>0</v>
      </c>
    </row>
    <row r="70" spans="1:33" x14ac:dyDescent="0.2">
      <c r="A70" s="114" t="s">
        <v>180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17">
        <f t="shared" si="32"/>
        <v>0</v>
      </c>
      <c r="AE70" s="17">
        <f t="shared" si="33"/>
        <v>0</v>
      </c>
    </row>
    <row r="77" spans="1:33" x14ac:dyDescent="0.2">
      <c r="B77" s="36"/>
      <c r="C77" s="36"/>
      <c r="D77" s="36"/>
      <c r="E77" s="36"/>
    </row>
  </sheetData>
  <sheetProtection algorithmName="SHA-512" hashValue="LuMK9WTHotswiSR27qqYdgpcCRg1SihCEy6Bl0RZdh1fcEDb5v3iwgZ9xKaT3hnf+Joy1PLU17KbtbhlqF0W3Q==" saltValue="yOQ72CqA/edojowcb/uKdw==" spinCount="100000" sheet="1" objects="1" scenarios="1"/>
  <mergeCells count="22">
    <mergeCell ref="Z5:AA6"/>
    <mergeCell ref="AB4:AC6"/>
    <mergeCell ref="AD4:AE6"/>
    <mergeCell ref="L6:M6"/>
    <mergeCell ref="R6:S6"/>
    <mergeCell ref="T6:U6"/>
    <mergeCell ref="J5:M5"/>
    <mergeCell ref="N5:Q5"/>
    <mergeCell ref="R5:U5"/>
    <mergeCell ref="X5:Y6"/>
    <mergeCell ref="B4:U4"/>
    <mergeCell ref="V4:AA4"/>
    <mergeCell ref="D6:E6"/>
    <mergeCell ref="J6:K6"/>
    <mergeCell ref="B5:E5"/>
    <mergeCell ref="F5:I5"/>
    <mergeCell ref="V5:W6"/>
    <mergeCell ref="H6:I6"/>
    <mergeCell ref="P6:Q6"/>
    <mergeCell ref="N6:O6"/>
    <mergeCell ref="B6:C6"/>
    <mergeCell ref="F6:G6"/>
  </mergeCells>
  <phoneticPr fontId="0" type="noConversion"/>
  <dataValidations count="1">
    <dataValidation type="decimal" allowBlank="1" showInputMessage="1" showErrorMessage="1" error="Esta célula deverá conter um valor numérico" sqref="B46:AC48 B36:AC43 B13:AC16 B18:AC21 B26:AC27 B53:AC54 B23:AC24 B50:AC51 B29:AC34 B56:AC61 B63:AC70" xr:uid="{00000000-0002-0000-0C00-000000000000}">
      <formula1>-9.99999999999999E+76</formula1>
      <formula2>9.99999999999999E+69</formula2>
    </dataValidation>
  </dataValidations>
  <pageMargins left="0.75" right="0.75" top="0" bottom="0" header="0" footer="0"/>
  <pageSetup paperSize="9" scale="3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G23"/>
  <sheetViews>
    <sheetView showGridLines="0" topLeftCell="E1" workbookViewId="0"/>
  </sheetViews>
  <sheetFormatPr defaultColWidth="9.140625" defaultRowHeight="15" customHeight="1" x14ac:dyDescent="0.2"/>
  <cols>
    <col min="1" max="1" width="8.28515625" style="51" hidden="1" customWidth="1"/>
    <col min="2" max="2" width="8.85546875" style="51" hidden="1" customWidth="1"/>
    <col min="3" max="3" width="10.85546875" style="51" hidden="1" customWidth="1"/>
    <col min="4" max="4" width="10.7109375" style="51" hidden="1" customWidth="1"/>
    <col min="5" max="5" width="75.7109375" style="52" customWidth="1"/>
    <col min="6" max="6" width="8.7109375" style="51" customWidth="1"/>
    <col min="7" max="7" width="21.7109375" style="51" customWidth="1"/>
    <col min="8" max="16384" width="9.140625" style="51"/>
  </cols>
  <sheetData>
    <row r="1" spans="1:7" ht="20.100000000000001" customHeight="1" x14ac:dyDescent="0.2">
      <c r="A1" s="10" t="s">
        <v>4</v>
      </c>
      <c r="B1" s="10" t="s">
        <v>7</v>
      </c>
      <c r="C1" s="10" t="s">
        <v>5</v>
      </c>
      <c r="D1" s="10" t="s">
        <v>141</v>
      </c>
      <c r="E1" s="10" t="s">
        <v>142</v>
      </c>
      <c r="F1" s="50" t="s">
        <v>6</v>
      </c>
      <c r="G1" s="50" t="s">
        <v>9</v>
      </c>
    </row>
    <row r="2" spans="1:7" ht="24.95" customHeight="1" x14ac:dyDescent="0.2">
      <c r="A2" s="48"/>
      <c r="B2" s="48"/>
      <c r="C2" s="48"/>
      <c r="D2" s="48"/>
      <c r="E2" s="48" t="s">
        <v>138</v>
      </c>
      <c r="F2" s="47">
        <f>+IF(AND('Prémios seguros Vida'!B6+'Prémios seguros Vida'!B7='Prémios seguros Vida'!B9+'Prémios seguros Vida'!B10,'Prémios seguros Vida'!B9+'Prémios seguros Vida'!B10='Prémios seguros Vida'!B15+'Prémios seguros Vida'!B17),0,1)</f>
        <v>0</v>
      </c>
      <c r="G2" s="47" t="str">
        <f t="shared" ref="G2:G23" si="0">IF(F2=0,"",IF(F2=1,"Erro","Aviso. Justificar junto do ISP"))</f>
        <v/>
      </c>
    </row>
    <row r="3" spans="1:7" ht="24.95" customHeight="1" x14ac:dyDescent="0.2">
      <c r="A3" s="48"/>
      <c r="B3" s="48"/>
      <c r="C3" s="48"/>
      <c r="D3" s="48"/>
      <c r="E3" s="48" t="s">
        <v>139</v>
      </c>
      <c r="F3" s="47">
        <f>+IF(ABS(('Prémios seguros Vida'!B6+'Prémios seguros Vida'!B7)-(Canais!AD10-Canais!N10-Canais!P10))&gt;10,1,0)</f>
        <v>0</v>
      </c>
      <c r="G3" s="47" t="str">
        <f t="shared" si="0"/>
        <v/>
      </c>
    </row>
    <row r="4" spans="1:7" ht="22.5" x14ac:dyDescent="0.2">
      <c r="A4" s="10"/>
      <c r="B4" s="10"/>
      <c r="C4" s="10"/>
      <c r="D4" s="10"/>
      <c r="E4" s="48" t="s">
        <v>156</v>
      </c>
      <c r="F4" s="47" t="e">
        <f>+IF(ABS('Terrenos e edifícios'!C47-SUM(#REF!))&gt;10,1,0)</f>
        <v>#REF!</v>
      </c>
      <c r="G4" s="47" t="e">
        <f t="shared" si="0"/>
        <v>#REF!</v>
      </c>
    </row>
    <row r="5" spans="1:7" ht="22.5" x14ac:dyDescent="0.2">
      <c r="A5" s="48"/>
      <c r="B5" s="48"/>
      <c r="C5" s="48"/>
      <c r="D5" s="48"/>
      <c r="E5" s="48" t="s">
        <v>157</v>
      </c>
      <c r="F5" s="47" t="e">
        <f>+IF(ABS('Terrenos e edifícios'!B47-SUM(#REF!))&gt;10,1,0)</f>
        <v>#REF!</v>
      </c>
      <c r="G5" s="47" t="e">
        <f t="shared" si="0"/>
        <v>#REF!</v>
      </c>
    </row>
    <row r="6" spans="1:7" ht="22.5" x14ac:dyDescent="0.2">
      <c r="A6" s="48"/>
      <c r="B6" s="48"/>
      <c r="C6" s="48"/>
      <c r="D6" s="48"/>
      <c r="E6" s="48" t="s">
        <v>143</v>
      </c>
      <c r="F6" s="47" t="e">
        <f>+IF(SUM(Canais!$AF$7:$AF$67)=0,0,1)</f>
        <v>#REF!</v>
      </c>
      <c r="G6" s="47" t="e">
        <f t="shared" si="0"/>
        <v>#REF!</v>
      </c>
    </row>
    <row r="7" spans="1:7" ht="22.5" x14ac:dyDescent="0.2">
      <c r="A7" s="48"/>
      <c r="B7" s="48"/>
      <c r="C7" s="48"/>
      <c r="D7" s="48"/>
      <c r="E7" s="48" t="s">
        <v>144</v>
      </c>
      <c r="F7" s="47" t="e">
        <f>+IF(SUM(Canais!$AG$7:$AG$67)=0,0,1)</f>
        <v>#REF!</v>
      </c>
      <c r="G7" s="47" t="e">
        <f t="shared" si="0"/>
        <v>#REF!</v>
      </c>
    </row>
    <row r="8" spans="1:7" ht="22.5" x14ac:dyDescent="0.2">
      <c r="A8" s="48"/>
      <c r="B8" s="48"/>
      <c r="C8" s="48"/>
      <c r="D8" s="48"/>
      <c r="E8" s="48" t="s">
        <v>158</v>
      </c>
      <c r="F8" s="47" t="e">
        <f>+IF(#REF!&lt;=SUM(#REF!),0,1)</f>
        <v>#REF!</v>
      </c>
      <c r="G8" s="47" t="e">
        <f t="shared" si="0"/>
        <v>#REF!</v>
      </c>
    </row>
    <row r="9" spans="1:7" ht="22.5" x14ac:dyDescent="0.2">
      <c r="A9" s="48"/>
      <c r="B9" s="48"/>
      <c r="C9" s="48"/>
      <c r="D9" s="48"/>
      <c r="E9" s="48" t="s">
        <v>159</v>
      </c>
      <c r="F9" s="47" t="e">
        <f>+IF(#REF!&lt;=SUM(#REF!),0,1)</f>
        <v>#REF!</v>
      </c>
      <c r="G9" s="47" t="e">
        <f t="shared" si="0"/>
        <v>#REF!</v>
      </c>
    </row>
    <row r="10" spans="1:7" ht="22.5" x14ac:dyDescent="0.2">
      <c r="A10" s="48"/>
      <c r="B10" s="48"/>
      <c r="C10" s="48"/>
      <c r="D10" s="48"/>
      <c r="E10" s="48" t="s">
        <v>160</v>
      </c>
      <c r="F10" s="47" t="e">
        <f>+IF(#REF!&lt;=SUM(#REF!),0,1)</f>
        <v>#REF!</v>
      </c>
      <c r="G10" s="47" t="e">
        <f t="shared" si="0"/>
        <v>#REF!</v>
      </c>
    </row>
    <row r="11" spans="1:7" ht="22.5" x14ac:dyDescent="0.2">
      <c r="A11" s="48"/>
      <c r="B11" s="48"/>
      <c r="C11" s="48"/>
      <c r="D11" s="48"/>
      <c r="E11" s="48" t="s">
        <v>161</v>
      </c>
      <c r="F11" s="47" t="e">
        <f>+IF(#REF!&lt;=SUM(#REF!),0,1)</f>
        <v>#REF!</v>
      </c>
      <c r="G11" s="47" t="e">
        <f t="shared" si="0"/>
        <v>#REF!</v>
      </c>
    </row>
    <row r="12" spans="1:7" ht="22.5" x14ac:dyDescent="0.2">
      <c r="A12" s="48"/>
      <c r="B12" s="48"/>
      <c r="C12" s="48"/>
      <c r="D12" s="48"/>
      <c r="E12" s="48" t="s">
        <v>162</v>
      </c>
      <c r="F12" s="47" t="e">
        <f>+IF(#REF!&lt;=SUM(#REF!),0,1)</f>
        <v>#REF!</v>
      </c>
      <c r="G12" s="47" t="e">
        <f t="shared" si="0"/>
        <v>#REF!</v>
      </c>
    </row>
    <row r="13" spans="1:7" ht="22.5" x14ac:dyDescent="0.2">
      <c r="A13" s="48"/>
      <c r="B13" s="48"/>
      <c r="C13" s="48"/>
      <c r="D13" s="48"/>
      <c r="E13" s="48" t="s">
        <v>163</v>
      </c>
      <c r="F13" s="47" t="e">
        <f>+IF(#REF!&lt;=SUM(#REF!),0,1)</f>
        <v>#REF!</v>
      </c>
      <c r="G13" s="47" t="e">
        <f t="shared" si="0"/>
        <v>#REF!</v>
      </c>
    </row>
    <row r="14" spans="1:7" ht="22.5" x14ac:dyDescent="0.2">
      <c r="A14" s="48"/>
      <c r="B14" s="48"/>
      <c r="C14" s="48"/>
      <c r="D14" s="48"/>
      <c r="E14" s="48" t="s">
        <v>164</v>
      </c>
      <c r="F14" s="47" t="e">
        <f>+IF(#REF!&lt;=SUM(#REF!),0,1)</f>
        <v>#REF!</v>
      </c>
      <c r="G14" s="47" t="e">
        <f t="shared" si="0"/>
        <v>#REF!</v>
      </c>
    </row>
    <row r="15" spans="1:7" ht="22.5" x14ac:dyDescent="0.2">
      <c r="A15" s="48"/>
      <c r="B15" s="48"/>
      <c r="C15" s="48"/>
      <c r="D15" s="48"/>
      <c r="E15" s="48" t="s">
        <v>165</v>
      </c>
      <c r="F15" s="47" t="e">
        <f>+IF(#REF!&lt;=SUM(#REF!),0,1)</f>
        <v>#REF!</v>
      </c>
      <c r="G15" s="47" t="e">
        <f t="shared" si="0"/>
        <v>#REF!</v>
      </c>
    </row>
    <row r="16" spans="1:7" ht="22.5" x14ac:dyDescent="0.2">
      <c r="A16" s="48"/>
      <c r="B16" s="48"/>
      <c r="C16" s="48"/>
      <c r="D16" s="48"/>
      <c r="E16" s="48" t="s">
        <v>166</v>
      </c>
      <c r="F16" s="47" t="e">
        <f>+IF(#REF!&lt;=SUM(#REF!),0,1)</f>
        <v>#REF!</v>
      </c>
      <c r="G16" s="47" t="e">
        <f t="shared" si="0"/>
        <v>#REF!</v>
      </c>
    </row>
    <row r="17" spans="1:7" ht="33.75" x14ac:dyDescent="0.2">
      <c r="A17" s="48"/>
      <c r="B17" s="48"/>
      <c r="C17" s="48"/>
      <c r="D17" s="48"/>
      <c r="E17" s="58" t="s">
        <v>167</v>
      </c>
      <c r="F17" s="47" t="e">
        <f>+IF(#REF!&lt;=SUM(#REF!),0,1)</f>
        <v>#REF!</v>
      </c>
      <c r="G17" s="47" t="e">
        <f t="shared" si="0"/>
        <v>#REF!</v>
      </c>
    </row>
    <row r="18" spans="1:7" ht="22.5" x14ac:dyDescent="0.2">
      <c r="A18" s="48"/>
      <c r="B18" s="48"/>
      <c r="C18" s="48"/>
      <c r="D18" s="48"/>
      <c r="E18" s="58" t="s">
        <v>168</v>
      </c>
      <c r="F18" s="47" t="e">
        <f>+IF(#REF!&lt;=SUM(#REF!),0,1)</f>
        <v>#REF!</v>
      </c>
      <c r="G18" s="47" t="e">
        <f t="shared" si="0"/>
        <v>#REF!</v>
      </c>
    </row>
    <row r="19" spans="1:7" ht="22.5" x14ac:dyDescent="0.2">
      <c r="A19" s="48"/>
      <c r="B19" s="48"/>
      <c r="C19" s="48"/>
      <c r="D19" s="48"/>
      <c r="E19" s="58" t="s">
        <v>169</v>
      </c>
      <c r="F19" s="47" t="e">
        <f>+IF(#REF!&lt;=SUM(#REF!),0,1)</f>
        <v>#REF!</v>
      </c>
      <c r="G19" s="47" t="e">
        <f t="shared" si="0"/>
        <v>#REF!</v>
      </c>
    </row>
    <row r="20" spans="1:7" ht="33.75" x14ac:dyDescent="0.2">
      <c r="A20" s="48"/>
      <c r="B20" s="48"/>
      <c r="C20" s="48"/>
      <c r="D20" s="48"/>
      <c r="E20" s="58" t="s">
        <v>170</v>
      </c>
      <c r="F20" s="47" t="e">
        <f>+IF(#REF!&lt;=SUM(#REF!),0,1)</f>
        <v>#REF!</v>
      </c>
      <c r="G20" s="47" t="e">
        <f t="shared" si="0"/>
        <v>#REF!</v>
      </c>
    </row>
    <row r="21" spans="1:7" ht="33.75" x14ac:dyDescent="0.2">
      <c r="A21" s="48"/>
      <c r="B21" s="48"/>
      <c r="C21" s="48"/>
      <c r="D21" s="48"/>
      <c r="E21" s="58" t="s">
        <v>171</v>
      </c>
      <c r="F21" s="47" t="e">
        <f>+IF(#REF!&lt;=SUM(#REF!),0,1)</f>
        <v>#REF!</v>
      </c>
      <c r="G21" s="47" t="e">
        <f t="shared" si="0"/>
        <v>#REF!</v>
      </c>
    </row>
    <row r="22" spans="1:7" ht="22.5" x14ac:dyDescent="0.2">
      <c r="A22" s="48"/>
      <c r="B22" s="48"/>
      <c r="C22" s="48"/>
      <c r="D22" s="48"/>
      <c r="E22" s="58" t="s">
        <v>172</v>
      </c>
      <c r="F22" s="47" t="e">
        <f>+IF(#REF!&lt;=SUM(#REF!),0,1)</f>
        <v>#REF!</v>
      </c>
      <c r="G22" s="47" t="e">
        <f t="shared" si="0"/>
        <v>#REF!</v>
      </c>
    </row>
    <row r="23" spans="1:7" ht="22.5" x14ac:dyDescent="0.2">
      <c r="A23" s="48"/>
      <c r="B23" s="48"/>
      <c r="C23" s="48"/>
      <c r="D23" s="48"/>
      <c r="E23" s="58" t="s">
        <v>173</v>
      </c>
      <c r="F23" s="47" t="e">
        <f>+IF(#REF!&lt;=SUM(#REF!),0,1)</f>
        <v>#REF!</v>
      </c>
      <c r="G23" s="47" t="e">
        <f t="shared" si="0"/>
        <v>#REF!</v>
      </c>
    </row>
  </sheetData>
  <sheetProtection password="C69E" sheet="1" objects="1" scenarios="1"/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K2"/>
  <sheetViews>
    <sheetView workbookViewId="0">
      <selection activeCell="E2" sqref="E2"/>
    </sheetView>
  </sheetViews>
  <sheetFormatPr defaultRowHeight="12.75" x14ac:dyDescent="0.2"/>
  <cols>
    <col min="3" max="3" width="10.140625" bestFit="1" customWidth="1"/>
  </cols>
  <sheetData>
    <row r="1" spans="1:11" x14ac:dyDescent="0.2">
      <c r="A1" t="s">
        <v>10</v>
      </c>
      <c r="B1" t="s">
        <v>273</v>
      </c>
      <c r="C1" s="80" t="s">
        <v>274</v>
      </c>
      <c r="D1" s="80" t="s">
        <v>275</v>
      </c>
      <c r="E1" s="80" t="s">
        <v>263</v>
      </c>
      <c r="F1" s="80" t="s">
        <v>276</v>
      </c>
      <c r="G1" s="80" t="s">
        <v>277</v>
      </c>
      <c r="H1" s="80" t="s">
        <v>278</v>
      </c>
      <c r="I1" s="80" t="s">
        <v>279</v>
      </c>
      <c r="J1" s="80" t="s">
        <v>280</v>
      </c>
      <c r="K1" s="80" t="s">
        <v>281</v>
      </c>
    </row>
    <row r="2" spans="1:11" x14ac:dyDescent="0.2">
      <c r="A2" s="126" t="s">
        <v>272</v>
      </c>
      <c r="B2" s="80">
        <v>202312</v>
      </c>
      <c r="C2" s="128">
        <f>+Cabeçalho!B2</f>
        <v>0</v>
      </c>
      <c r="D2" s="129">
        <f>+Cabeçalho!B3</f>
        <v>0</v>
      </c>
      <c r="E2" s="129">
        <f>+Cabeçalho!B8</f>
        <v>0</v>
      </c>
      <c r="F2" s="130" t="str">
        <f>+Cabeçalho!B7</f>
        <v>Anual</v>
      </c>
      <c r="G2" s="130" t="str">
        <f>+Cabeçalho!B6</f>
        <v>GGG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6"/>
  <sheetViews>
    <sheetView showGridLines="0" zoomScaleNormal="100" workbookViewId="0"/>
  </sheetViews>
  <sheetFormatPr defaultColWidth="12" defaultRowHeight="11.25" x14ac:dyDescent="0.2"/>
  <cols>
    <col min="1" max="1" width="48.42578125" style="1" customWidth="1"/>
    <col min="2" max="2" width="41" style="1" customWidth="1"/>
    <col min="3" max="4" width="15.85546875" style="1" bestFit="1" customWidth="1"/>
    <col min="5" max="5" width="11.85546875" style="12" customWidth="1"/>
    <col min="6" max="6" width="19.5703125" style="12" customWidth="1"/>
    <col min="7" max="16384" width="12" style="12"/>
  </cols>
  <sheetData>
    <row r="1" spans="1:7" ht="12.75" customHeight="1" x14ac:dyDescent="0.2">
      <c r="A1" s="83" t="s">
        <v>260</v>
      </c>
      <c r="B1" s="11"/>
      <c r="C1" s="22"/>
      <c r="D1" s="22"/>
    </row>
    <row r="2" spans="1:7" s="6" customFormat="1" ht="12.75" customHeight="1" x14ac:dyDescent="0.2">
      <c r="C2" s="13"/>
      <c r="D2" s="13"/>
      <c r="E2" s="13"/>
      <c r="F2" s="13"/>
    </row>
    <row r="3" spans="1:7" ht="12.75" customHeight="1" x14ac:dyDescent="0.2">
      <c r="A3" s="11"/>
      <c r="B3" s="11"/>
      <c r="C3" s="12"/>
      <c r="D3" s="12"/>
    </row>
    <row r="4" spans="1:7" ht="12.75" customHeight="1" x14ac:dyDescent="0.2"/>
    <row r="5" spans="1:7" s="92" customFormat="1" ht="20.100000000000001" customHeight="1" x14ac:dyDescent="0.2">
      <c r="A5" s="147" t="s">
        <v>97</v>
      </c>
      <c r="B5" s="148"/>
      <c r="C5" s="149" t="s">
        <v>263</v>
      </c>
      <c r="D5" s="149" t="s">
        <v>98</v>
      </c>
      <c r="E5" s="149" t="s">
        <v>99</v>
      </c>
      <c r="F5" s="150" t="s">
        <v>264</v>
      </c>
      <c r="G5" s="91"/>
    </row>
    <row r="6" spans="1:7" s="92" customFormat="1" ht="20.100000000000001" customHeight="1" x14ac:dyDescent="0.2">
      <c r="A6" s="93" t="s">
        <v>100</v>
      </c>
      <c r="B6" s="93" t="s">
        <v>101</v>
      </c>
      <c r="C6" s="149"/>
      <c r="D6" s="149"/>
      <c r="E6" s="149"/>
      <c r="F6" s="149"/>
      <c r="G6" s="91"/>
    </row>
    <row r="7" spans="1:7" ht="12.75" customHeight="1" x14ac:dyDescent="0.2">
      <c r="A7" s="23"/>
      <c r="B7" s="23"/>
      <c r="C7" s="127"/>
      <c r="D7" s="24"/>
      <c r="E7" s="24"/>
      <c r="F7" s="25"/>
    </row>
    <row r="8" spans="1:7" x14ac:dyDescent="0.2">
      <c r="A8" s="23"/>
      <c r="B8" s="23"/>
      <c r="C8" s="127"/>
      <c r="D8" s="24"/>
      <c r="E8" s="24"/>
      <c r="F8" s="25"/>
    </row>
    <row r="9" spans="1:7" x14ac:dyDescent="0.2">
      <c r="A9" s="23"/>
      <c r="B9" s="23"/>
      <c r="C9" s="127"/>
      <c r="D9" s="24"/>
      <c r="E9" s="24"/>
      <c r="F9" s="25"/>
    </row>
    <row r="10" spans="1:7" x14ac:dyDescent="0.2">
      <c r="A10" s="23"/>
      <c r="B10" s="23"/>
      <c r="C10" s="127"/>
      <c r="D10" s="24"/>
      <c r="E10" s="24"/>
      <c r="F10" s="25"/>
    </row>
    <row r="11" spans="1:7" x14ac:dyDescent="0.2">
      <c r="A11" s="23"/>
      <c r="B11" s="23"/>
      <c r="C11" s="127"/>
      <c r="D11" s="24"/>
      <c r="E11" s="24"/>
      <c r="F11" s="25"/>
    </row>
    <row r="12" spans="1:7" x14ac:dyDescent="0.2">
      <c r="A12" s="23"/>
      <c r="B12" s="23"/>
      <c r="C12" s="127"/>
      <c r="D12" s="24"/>
      <c r="E12" s="24"/>
      <c r="F12" s="25"/>
    </row>
    <row r="13" spans="1:7" x14ac:dyDescent="0.2">
      <c r="A13" s="23"/>
      <c r="B13" s="23"/>
      <c r="C13" s="127"/>
      <c r="D13" s="24"/>
      <c r="E13" s="24"/>
      <c r="F13" s="25"/>
    </row>
    <row r="14" spans="1:7" x14ac:dyDescent="0.2">
      <c r="A14" s="23"/>
      <c r="B14" s="23"/>
      <c r="C14" s="127"/>
      <c r="D14" s="24"/>
      <c r="E14" s="24"/>
      <c r="F14" s="25"/>
    </row>
    <row r="15" spans="1:7" x14ac:dyDescent="0.2">
      <c r="A15" s="23"/>
      <c r="B15" s="23"/>
      <c r="C15" s="127"/>
      <c r="D15" s="24"/>
      <c r="E15" s="24"/>
      <c r="F15" s="25"/>
    </row>
    <row r="16" spans="1:7" x14ac:dyDescent="0.2">
      <c r="A16" s="23"/>
      <c r="B16" s="23"/>
      <c r="C16" s="127"/>
      <c r="D16" s="24"/>
      <c r="E16" s="24"/>
      <c r="F16" s="25"/>
    </row>
  </sheetData>
  <sheetProtection password="C69E" sheet="1" objects="1" scenarios="1"/>
  <mergeCells count="5">
    <mergeCell ref="A5:B5"/>
    <mergeCell ref="D5:D6"/>
    <mergeCell ref="E5:E6"/>
    <mergeCell ref="F5:F6"/>
    <mergeCell ref="C5:C6"/>
  </mergeCells>
  <phoneticPr fontId="0" type="noConversion"/>
  <dataValidations count="5">
    <dataValidation type="decimal" operator="greaterThan" allowBlank="1" showInputMessage="1" showErrorMessage="1" errorTitle="Capital detido (%)" error="Esta célula deverá conter um valor numérico positivo" sqref="D7" xr:uid="{00000000-0002-0000-0100-000000000000}">
      <formula1>0.00000001</formula1>
    </dataValidation>
    <dataValidation type="decimal" operator="greaterThan" allowBlank="1" showInputMessage="1" showErrorMessage="1" errorTitle="Direitos de voto (%)" error="Esta célula deverá conter um valor numérico positivo" sqref="E7:E16" xr:uid="{00000000-0002-0000-0100-000001000000}">
      <formula1>0.00000001</formula1>
    </dataValidation>
    <dataValidation type="whole" operator="greaterThan" allowBlank="1" showInputMessage="1" showErrorMessage="1" errorTitle="Acções detidas (número)" error="Esta célula deverá conter um valor numérico positivo" sqref="F7:F16" xr:uid="{00000000-0002-0000-0100-000002000000}">
      <formula1>0</formula1>
    </dataValidation>
    <dataValidation type="decimal" operator="greaterThan" allowBlank="1" showInputMessage="1" showErrorMessage="1" errorTitle="Capital detido (%)" error="Esta célula deverá conter um valor numérico" sqref="D8:D16" xr:uid="{00000000-0002-0000-0100-000003000000}">
      <formula1>0.00000001</formula1>
    </dataValidation>
    <dataValidation type="textLength" operator="equal" allowBlank="1" showInputMessage="1" showErrorMessage="1" errorTitle="LEI" error="Esta célula deverá conter um código com 20 caracteres." sqref="C7:C16" xr:uid="{00000000-0002-0000-0100-000004000000}">
      <formula1>20</formula1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8"/>
  <sheetViews>
    <sheetView showGridLines="0" topLeftCell="A3" zoomScaleNormal="100" workbookViewId="0"/>
  </sheetViews>
  <sheetFormatPr defaultColWidth="12" defaultRowHeight="11.25" x14ac:dyDescent="0.2"/>
  <cols>
    <col min="1" max="1" width="36.7109375" style="1" customWidth="1"/>
    <col min="2" max="3" width="25.7109375" style="1" customWidth="1"/>
    <col min="4" max="16384" width="12" style="1"/>
  </cols>
  <sheetData>
    <row r="1" spans="1:3" ht="12.75" customHeight="1" x14ac:dyDescent="0.2">
      <c r="A1" s="26" t="s">
        <v>243</v>
      </c>
      <c r="B1" s="27"/>
      <c r="C1" s="27"/>
    </row>
    <row r="2" spans="1:3" s="6" customFormat="1" ht="12.75" customHeight="1" x14ac:dyDescent="0.2">
      <c r="B2" s="13"/>
      <c r="C2" s="13"/>
    </row>
    <row r="3" spans="1:3" ht="12.75" customHeight="1" x14ac:dyDescent="0.2">
      <c r="A3" s="26" t="s">
        <v>16</v>
      </c>
    </row>
    <row r="4" spans="1:3" ht="12.75" customHeight="1" x14ac:dyDescent="0.2"/>
    <row r="5" spans="1:3" ht="24.75" customHeight="1" x14ac:dyDescent="0.2">
      <c r="B5" s="122" t="s">
        <v>258</v>
      </c>
      <c r="C5" s="122" t="s">
        <v>259</v>
      </c>
    </row>
    <row r="6" spans="1:3" ht="15" customHeight="1" x14ac:dyDescent="0.2">
      <c r="A6" s="6" t="s">
        <v>14</v>
      </c>
      <c r="B6" s="16">
        <f>+B7+B8+B9+B10</f>
        <v>0</v>
      </c>
      <c r="C6" s="16">
        <f>+C7+C8+C9+C10</f>
        <v>0</v>
      </c>
    </row>
    <row r="7" spans="1:3" ht="15" customHeight="1" x14ac:dyDescent="0.2">
      <c r="A7" s="59" t="s">
        <v>175</v>
      </c>
      <c r="B7" s="55"/>
      <c r="C7" s="55"/>
    </row>
    <row r="8" spans="1:3" ht="15" customHeight="1" x14ac:dyDescent="0.2">
      <c r="A8" s="59" t="s">
        <v>176</v>
      </c>
      <c r="B8" s="55"/>
      <c r="C8" s="55"/>
    </row>
    <row r="9" spans="1:3" ht="15" customHeight="1" x14ac:dyDescent="0.2">
      <c r="A9" s="59" t="s">
        <v>177</v>
      </c>
      <c r="B9" s="55"/>
      <c r="C9" s="55"/>
    </row>
    <row r="10" spans="1:3" ht="15" customHeight="1" x14ac:dyDescent="0.2">
      <c r="A10" s="59" t="s">
        <v>178</v>
      </c>
      <c r="B10" s="55"/>
      <c r="C10" s="55"/>
    </row>
    <row r="11" spans="1:3" ht="15" customHeight="1" x14ac:dyDescent="0.2">
      <c r="A11" s="6" t="s">
        <v>15</v>
      </c>
      <c r="B11" s="16">
        <f>+B12+B16+B25+B28+B31+B32+B33+B36+B37+B38</f>
        <v>0</v>
      </c>
      <c r="C11" s="16">
        <f>+C12+C16+C25+C28+C31+C32+C33+C36+C37+C38</f>
        <v>0</v>
      </c>
    </row>
    <row r="12" spans="1:3" ht="15" customHeight="1" x14ac:dyDescent="0.2">
      <c r="A12" s="59" t="s">
        <v>184</v>
      </c>
      <c r="B12" s="16">
        <f>SUM(B13:B15)</f>
        <v>0</v>
      </c>
      <c r="C12" s="16">
        <f>SUM(C13:C15)</f>
        <v>0</v>
      </c>
    </row>
    <row r="13" spans="1:3" ht="15" customHeight="1" x14ac:dyDescent="0.2">
      <c r="A13" s="60" t="s">
        <v>185</v>
      </c>
      <c r="B13" s="55"/>
      <c r="C13" s="55"/>
    </row>
    <row r="14" spans="1:3" ht="15" customHeight="1" x14ac:dyDescent="0.2">
      <c r="A14" s="60" t="s">
        <v>186</v>
      </c>
      <c r="B14" s="55"/>
      <c r="C14" s="55"/>
    </row>
    <row r="15" spans="1:3" ht="15" customHeight="1" x14ac:dyDescent="0.2">
      <c r="A15" s="60" t="s">
        <v>49</v>
      </c>
      <c r="B15" s="55"/>
      <c r="C15" s="55"/>
    </row>
    <row r="16" spans="1:3" ht="15" customHeight="1" x14ac:dyDescent="0.2">
      <c r="A16" s="59" t="s">
        <v>187</v>
      </c>
      <c r="B16" s="16">
        <f>+SUM(B17:B18)</f>
        <v>0</v>
      </c>
      <c r="C16" s="16">
        <f>+SUM(C17:C18)</f>
        <v>0</v>
      </c>
    </row>
    <row r="17" spans="1:3" ht="15" customHeight="1" x14ac:dyDescent="0.2">
      <c r="A17" s="60" t="s">
        <v>188</v>
      </c>
      <c r="B17" s="55"/>
      <c r="C17" s="55"/>
    </row>
    <row r="18" spans="1:3" ht="15" customHeight="1" x14ac:dyDescent="0.2">
      <c r="A18" s="60" t="s">
        <v>189</v>
      </c>
      <c r="B18" s="16">
        <f>+SUM(B19:B24)</f>
        <v>0</v>
      </c>
      <c r="C18" s="16">
        <f>+SUM(C19:C24)</f>
        <v>0</v>
      </c>
    </row>
    <row r="19" spans="1:3" ht="15" customHeight="1" x14ac:dyDescent="0.2">
      <c r="A19" s="121" t="s">
        <v>190</v>
      </c>
      <c r="B19" s="55"/>
      <c r="C19" s="55"/>
    </row>
    <row r="20" spans="1:3" ht="15" customHeight="1" x14ac:dyDescent="0.2">
      <c r="A20" s="121" t="s">
        <v>191</v>
      </c>
      <c r="B20" s="55"/>
      <c r="C20" s="55"/>
    </row>
    <row r="21" spans="1:3" ht="15" customHeight="1" x14ac:dyDescent="0.2">
      <c r="A21" s="121" t="s">
        <v>192</v>
      </c>
      <c r="B21" s="55"/>
      <c r="C21" s="55"/>
    </row>
    <row r="22" spans="1:3" ht="15" customHeight="1" x14ac:dyDescent="0.2">
      <c r="A22" s="121" t="s">
        <v>193</v>
      </c>
      <c r="B22" s="55"/>
      <c r="C22" s="55"/>
    </row>
    <row r="23" spans="1:3" ht="15" customHeight="1" x14ac:dyDescent="0.2">
      <c r="A23" s="121" t="s">
        <v>194</v>
      </c>
      <c r="B23" s="55"/>
      <c r="C23" s="55"/>
    </row>
    <row r="24" spans="1:3" ht="15" customHeight="1" x14ac:dyDescent="0.2">
      <c r="A24" s="121" t="s">
        <v>13</v>
      </c>
      <c r="B24" s="55"/>
      <c r="C24" s="55"/>
    </row>
    <row r="25" spans="1:3" ht="15" customHeight="1" x14ac:dyDescent="0.2">
      <c r="A25" s="59" t="s">
        <v>18</v>
      </c>
      <c r="B25" s="16">
        <f>+SUM(B26:B27)</f>
        <v>0</v>
      </c>
      <c r="C25" s="16">
        <f>+SUM(C26:C27)</f>
        <v>0</v>
      </c>
    </row>
    <row r="26" spans="1:3" ht="15" customHeight="1" x14ac:dyDescent="0.2">
      <c r="A26" s="60" t="s">
        <v>181</v>
      </c>
      <c r="B26" s="55"/>
      <c r="C26" s="55"/>
    </row>
    <row r="27" spans="1:3" ht="15" customHeight="1" x14ac:dyDescent="0.2">
      <c r="A27" s="60" t="s">
        <v>19</v>
      </c>
      <c r="B27" s="55"/>
      <c r="C27" s="55"/>
    </row>
    <row r="28" spans="1:3" ht="15" customHeight="1" x14ac:dyDescent="0.2">
      <c r="A28" s="59" t="s">
        <v>195</v>
      </c>
      <c r="B28" s="16">
        <f>+B29+B30</f>
        <v>0</v>
      </c>
      <c r="C28" s="16">
        <f>+C29+C30</f>
        <v>0</v>
      </c>
    </row>
    <row r="29" spans="1:3" ht="15" customHeight="1" x14ac:dyDescent="0.2">
      <c r="A29" s="60" t="s">
        <v>196</v>
      </c>
      <c r="B29" s="55"/>
      <c r="C29" s="55"/>
    </row>
    <row r="30" spans="1:3" ht="15" customHeight="1" x14ac:dyDescent="0.2">
      <c r="A30" s="60" t="s">
        <v>197</v>
      </c>
      <c r="B30" s="55"/>
      <c r="C30" s="55"/>
    </row>
    <row r="31" spans="1:3" ht="15" customHeight="1" x14ac:dyDescent="0.2">
      <c r="A31" s="59" t="s">
        <v>113</v>
      </c>
      <c r="B31" s="55"/>
      <c r="C31" s="55"/>
    </row>
    <row r="32" spans="1:3" ht="15" customHeight="1" x14ac:dyDescent="0.2">
      <c r="A32" s="59" t="s">
        <v>198</v>
      </c>
      <c r="B32" s="55"/>
      <c r="C32" s="55"/>
    </row>
    <row r="33" spans="1:3" ht="15" customHeight="1" x14ac:dyDescent="0.2">
      <c r="A33" s="59" t="s">
        <v>199</v>
      </c>
      <c r="B33" s="16">
        <f>+B34+B35</f>
        <v>0</v>
      </c>
      <c r="C33" s="16">
        <f>+C34+C35</f>
        <v>0</v>
      </c>
    </row>
    <row r="34" spans="1:3" ht="15" customHeight="1" x14ac:dyDescent="0.2">
      <c r="A34" s="60" t="s">
        <v>200</v>
      </c>
      <c r="B34" s="55"/>
      <c r="C34" s="55"/>
    </row>
    <row r="35" spans="1:3" ht="15" customHeight="1" x14ac:dyDescent="0.2">
      <c r="A35" s="60" t="s">
        <v>201</v>
      </c>
      <c r="B35" s="55"/>
      <c r="C35" s="55"/>
    </row>
    <row r="36" spans="1:3" ht="15" customHeight="1" x14ac:dyDescent="0.2">
      <c r="A36" s="59" t="s">
        <v>202</v>
      </c>
      <c r="B36" s="55"/>
      <c r="C36" s="55"/>
    </row>
    <row r="37" spans="1:3" ht="15" customHeight="1" x14ac:dyDescent="0.2">
      <c r="A37" s="59" t="s">
        <v>22</v>
      </c>
      <c r="B37" s="55"/>
      <c r="C37" s="55"/>
    </row>
    <row r="38" spans="1:3" ht="15" customHeight="1" x14ac:dyDescent="0.2">
      <c r="A38" s="59" t="s">
        <v>203</v>
      </c>
      <c r="B38" s="55"/>
      <c r="C38" s="55"/>
    </row>
  </sheetData>
  <sheetProtection algorithmName="SHA-512" hashValue="YUpBZKUhF0wJcTwBMCobNctxYlXNk0Cr80Sty8En5baEIIsTWwzH0/wKim6I9Q2MTEFy50X+MvSqoCmZ+lXcqw==" saltValue="zPQHLyhXfZvE7vLKdDfR7A==" spinCount="100000" sheet="1" objects="1" scenarios="1"/>
  <dataValidations count="1">
    <dataValidation type="decimal" allowBlank="1" showInputMessage="1" showErrorMessage="1" error="Esta célula deverá conter um valor numérico" sqref="B29:C32 B7:C10 B26:C27 B13:C15 B17:C17 B19:C24 B34:C38" xr:uid="{00000000-0002-0000-0200-000000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38"/>
  <sheetViews>
    <sheetView showGridLines="0" topLeftCell="A3" zoomScaleNormal="100" workbookViewId="0"/>
  </sheetViews>
  <sheetFormatPr defaultColWidth="12" defaultRowHeight="11.25" x14ac:dyDescent="0.2"/>
  <cols>
    <col min="1" max="1" width="41" style="1" customWidth="1"/>
    <col min="2" max="3" width="25.7109375" style="1" customWidth="1"/>
    <col min="4" max="16384" width="12" style="1"/>
  </cols>
  <sheetData>
    <row r="1" spans="1:3" ht="12.75" customHeight="1" x14ac:dyDescent="0.2">
      <c r="A1" s="26" t="s">
        <v>223</v>
      </c>
      <c r="B1" s="27"/>
      <c r="C1" s="27"/>
    </row>
    <row r="2" spans="1:3" s="6" customFormat="1" ht="12.75" customHeight="1" x14ac:dyDescent="0.2">
      <c r="B2" s="13"/>
      <c r="C2" s="13"/>
    </row>
    <row r="3" spans="1:3" ht="12.75" customHeight="1" x14ac:dyDescent="0.2">
      <c r="A3" s="26" t="s">
        <v>16</v>
      </c>
    </row>
    <row r="4" spans="1:3" ht="12.75" customHeight="1" x14ac:dyDescent="0.2"/>
    <row r="5" spans="1:3" ht="33.75" x14ac:dyDescent="0.2">
      <c r="A5" s="123" t="s">
        <v>183</v>
      </c>
      <c r="B5" s="10" t="s">
        <v>209</v>
      </c>
      <c r="C5" s="84" t="s">
        <v>257</v>
      </c>
    </row>
    <row r="6" spans="1:3" ht="15" customHeight="1" x14ac:dyDescent="0.2">
      <c r="A6" s="6" t="s">
        <v>14</v>
      </c>
      <c r="B6" s="16">
        <f>+B7+B8+B9+B10</f>
        <v>0</v>
      </c>
      <c r="C6" s="16">
        <f>+C7+C8+C9+C10</f>
        <v>0</v>
      </c>
    </row>
    <row r="7" spans="1:3" ht="15" customHeight="1" x14ac:dyDescent="0.2">
      <c r="A7" s="59" t="s">
        <v>175</v>
      </c>
      <c r="B7" s="55"/>
      <c r="C7" s="55"/>
    </row>
    <row r="8" spans="1:3" ht="15" customHeight="1" x14ac:dyDescent="0.2">
      <c r="A8" s="59" t="s">
        <v>176</v>
      </c>
      <c r="B8" s="55"/>
      <c r="C8" s="55"/>
    </row>
    <row r="9" spans="1:3" ht="15" customHeight="1" x14ac:dyDescent="0.2">
      <c r="A9" s="59" t="s">
        <v>177</v>
      </c>
      <c r="B9" s="55"/>
      <c r="C9" s="55"/>
    </row>
    <row r="10" spans="1:3" ht="15" customHeight="1" x14ac:dyDescent="0.2">
      <c r="A10" s="59" t="s">
        <v>178</v>
      </c>
      <c r="B10" s="55"/>
      <c r="C10" s="55"/>
    </row>
    <row r="11" spans="1:3" ht="15" customHeight="1" x14ac:dyDescent="0.2">
      <c r="A11" s="6" t="s">
        <v>15</v>
      </c>
      <c r="B11" s="16">
        <f>+B12+B16+B25+B28+B31+B32+B33+B36+B37+B38</f>
        <v>0</v>
      </c>
      <c r="C11" s="16">
        <f>+C12+C16+C25+C28+C31+C32+C33+C36+C37+C38</f>
        <v>0</v>
      </c>
    </row>
    <row r="12" spans="1:3" ht="15" customHeight="1" x14ac:dyDescent="0.2">
      <c r="A12" s="59" t="s">
        <v>184</v>
      </c>
      <c r="B12" s="16">
        <f>SUM(B13:B15)</f>
        <v>0</v>
      </c>
      <c r="C12" s="16">
        <f>SUM(C13:C15)</f>
        <v>0</v>
      </c>
    </row>
    <row r="13" spans="1:3" ht="15" customHeight="1" x14ac:dyDescent="0.2">
      <c r="A13" s="60" t="s">
        <v>185</v>
      </c>
      <c r="B13" s="55"/>
      <c r="C13" s="55"/>
    </row>
    <row r="14" spans="1:3" ht="15" customHeight="1" x14ac:dyDescent="0.2">
      <c r="A14" s="60" t="s">
        <v>186</v>
      </c>
      <c r="B14" s="55"/>
      <c r="C14" s="55"/>
    </row>
    <row r="15" spans="1:3" ht="15" customHeight="1" x14ac:dyDescent="0.2">
      <c r="A15" s="60" t="s">
        <v>49</v>
      </c>
      <c r="B15" s="55"/>
      <c r="C15" s="55"/>
    </row>
    <row r="16" spans="1:3" ht="15" customHeight="1" x14ac:dyDescent="0.2">
      <c r="A16" s="59" t="s">
        <v>187</v>
      </c>
      <c r="B16" s="16">
        <f>+SUM(B17:B18)</f>
        <v>0</v>
      </c>
      <c r="C16" s="16">
        <f>+SUM(C17:C18)</f>
        <v>0</v>
      </c>
    </row>
    <row r="17" spans="1:3" ht="15" customHeight="1" x14ac:dyDescent="0.2">
      <c r="A17" s="60" t="s">
        <v>188</v>
      </c>
      <c r="B17" s="55"/>
      <c r="C17" s="55"/>
    </row>
    <row r="18" spans="1:3" ht="15" customHeight="1" x14ac:dyDescent="0.2">
      <c r="A18" s="60" t="s">
        <v>189</v>
      </c>
      <c r="B18" s="16">
        <f>+SUM(B19:B24)</f>
        <v>0</v>
      </c>
      <c r="C18" s="16">
        <f>+SUM(C19:C24)</f>
        <v>0</v>
      </c>
    </row>
    <row r="19" spans="1:3" ht="15" customHeight="1" x14ac:dyDescent="0.2">
      <c r="A19" s="121" t="s">
        <v>190</v>
      </c>
      <c r="B19" s="55"/>
      <c r="C19" s="55"/>
    </row>
    <row r="20" spans="1:3" ht="15" customHeight="1" x14ac:dyDescent="0.2">
      <c r="A20" s="121" t="s">
        <v>191</v>
      </c>
      <c r="B20" s="55"/>
      <c r="C20" s="55"/>
    </row>
    <row r="21" spans="1:3" ht="15" customHeight="1" x14ac:dyDescent="0.2">
      <c r="A21" s="121" t="s">
        <v>192</v>
      </c>
      <c r="B21" s="55"/>
      <c r="C21" s="55"/>
    </row>
    <row r="22" spans="1:3" ht="15" customHeight="1" x14ac:dyDescent="0.2">
      <c r="A22" s="121" t="s">
        <v>193</v>
      </c>
      <c r="B22" s="55"/>
      <c r="C22" s="55"/>
    </row>
    <row r="23" spans="1:3" ht="15" customHeight="1" x14ac:dyDescent="0.2">
      <c r="A23" s="121" t="s">
        <v>194</v>
      </c>
      <c r="B23" s="55"/>
      <c r="C23" s="55"/>
    </row>
    <row r="24" spans="1:3" ht="15" customHeight="1" x14ac:dyDescent="0.2">
      <c r="A24" s="121" t="s">
        <v>13</v>
      </c>
      <c r="B24" s="55"/>
      <c r="C24" s="55"/>
    </row>
    <row r="25" spans="1:3" ht="15" customHeight="1" x14ac:dyDescent="0.2">
      <c r="A25" s="59" t="s">
        <v>18</v>
      </c>
      <c r="B25" s="16">
        <f>+SUM(B26:B27)</f>
        <v>0</v>
      </c>
      <c r="C25" s="16">
        <f>+SUM(C26:C27)</f>
        <v>0</v>
      </c>
    </row>
    <row r="26" spans="1:3" ht="15" customHeight="1" x14ac:dyDescent="0.2">
      <c r="A26" s="60" t="s">
        <v>181</v>
      </c>
      <c r="B26" s="55"/>
      <c r="C26" s="55"/>
    </row>
    <row r="27" spans="1:3" ht="15" customHeight="1" x14ac:dyDescent="0.2">
      <c r="A27" s="60" t="s">
        <v>19</v>
      </c>
      <c r="B27" s="55"/>
      <c r="C27" s="55"/>
    </row>
    <row r="28" spans="1:3" ht="15" customHeight="1" x14ac:dyDescent="0.2">
      <c r="A28" s="59" t="s">
        <v>195</v>
      </c>
      <c r="B28" s="16">
        <f>+B29+B30</f>
        <v>0</v>
      </c>
      <c r="C28" s="16">
        <f>+C29+C30</f>
        <v>0</v>
      </c>
    </row>
    <row r="29" spans="1:3" ht="15" customHeight="1" x14ac:dyDescent="0.2">
      <c r="A29" s="60" t="s">
        <v>196</v>
      </c>
      <c r="B29" s="55"/>
      <c r="C29" s="55"/>
    </row>
    <row r="30" spans="1:3" ht="15" customHeight="1" x14ac:dyDescent="0.2">
      <c r="A30" s="60" t="s">
        <v>197</v>
      </c>
      <c r="B30" s="55"/>
      <c r="C30" s="55"/>
    </row>
    <row r="31" spans="1:3" ht="15" customHeight="1" x14ac:dyDescent="0.2">
      <c r="A31" s="59" t="s">
        <v>113</v>
      </c>
      <c r="B31" s="55"/>
      <c r="C31" s="55"/>
    </row>
    <row r="32" spans="1:3" ht="15" customHeight="1" x14ac:dyDescent="0.2">
      <c r="A32" s="59" t="s">
        <v>198</v>
      </c>
      <c r="B32" s="55"/>
      <c r="C32" s="55"/>
    </row>
    <row r="33" spans="1:3" ht="15" customHeight="1" x14ac:dyDescent="0.2">
      <c r="A33" s="59" t="s">
        <v>199</v>
      </c>
      <c r="B33" s="16">
        <f>+B34+B35</f>
        <v>0</v>
      </c>
      <c r="C33" s="16">
        <f>+C34+C35</f>
        <v>0</v>
      </c>
    </row>
    <row r="34" spans="1:3" ht="15" customHeight="1" x14ac:dyDescent="0.2">
      <c r="A34" s="60" t="s">
        <v>200</v>
      </c>
      <c r="B34" s="55"/>
      <c r="C34" s="55"/>
    </row>
    <row r="35" spans="1:3" ht="15" customHeight="1" x14ac:dyDescent="0.2">
      <c r="A35" s="60" t="s">
        <v>201</v>
      </c>
      <c r="B35" s="55"/>
      <c r="C35" s="55"/>
    </row>
    <row r="36" spans="1:3" ht="15" customHeight="1" x14ac:dyDescent="0.2">
      <c r="A36" s="59" t="s">
        <v>202</v>
      </c>
      <c r="B36" s="55"/>
      <c r="C36" s="55"/>
    </row>
    <row r="37" spans="1:3" ht="15" customHeight="1" x14ac:dyDescent="0.2">
      <c r="A37" s="59" t="s">
        <v>22</v>
      </c>
      <c r="B37" s="55"/>
      <c r="C37" s="55"/>
    </row>
    <row r="38" spans="1:3" ht="15" customHeight="1" x14ac:dyDescent="0.2">
      <c r="A38" s="59" t="s">
        <v>203</v>
      </c>
      <c r="B38" s="55"/>
      <c r="C38" s="55"/>
    </row>
  </sheetData>
  <sheetProtection algorithmName="SHA-512" hashValue="gxmqekpVl0M/vVJ7hD2tH37DNvI8nASRWsvaKXox7yyJc+7DjnUAs3UbfWboEjnYrCO6MX5uYeAhfZDXK7XbEA==" saltValue="inbFMvicQjzWWoRMxzo6zA==" spinCount="100000" sheet="1" objects="1" scenarios="1"/>
  <dataValidations count="1">
    <dataValidation type="decimal" allowBlank="1" showInputMessage="1" showErrorMessage="1" error="Esta célula deverá conter um valor numérico" sqref="B19:C24 B17:C17 B29:C32 B34:C38 B13:C15 B26:C27 B7:C10" xr:uid="{00000000-0002-0000-0300-000000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39"/>
  <sheetViews>
    <sheetView showGridLines="0" topLeftCell="A6" zoomScaleNormal="100" workbookViewId="0"/>
  </sheetViews>
  <sheetFormatPr defaultColWidth="12" defaultRowHeight="11.25" x14ac:dyDescent="0.2"/>
  <cols>
    <col min="1" max="1" width="41" style="1" customWidth="1"/>
    <col min="2" max="5" width="25.7109375" style="1" customWidth="1"/>
    <col min="6" max="16384" width="12" style="1"/>
  </cols>
  <sheetData>
    <row r="1" spans="1:5" ht="12.75" customHeight="1" x14ac:dyDescent="0.2">
      <c r="A1" s="26" t="s">
        <v>224</v>
      </c>
      <c r="B1" s="27"/>
    </row>
    <row r="2" spans="1:5" s="6" customFormat="1" ht="12.75" customHeight="1" x14ac:dyDescent="0.2">
      <c r="B2" s="13"/>
    </row>
    <row r="3" spans="1:5" ht="12.75" customHeight="1" x14ac:dyDescent="0.2">
      <c r="A3" s="26" t="s">
        <v>16</v>
      </c>
    </row>
    <row r="4" spans="1:5" ht="12.75" customHeight="1" x14ac:dyDescent="0.2"/>
    <row r="5" spans="1:5" ht="20.25" customHeight="1" x14ac:dyDescent="0.2">
      <c r="A5" s="152" t="s">
        <v>204</v>
      </c>
      <c r="B5" s="151" t="s">
        <v>222</v>
      </c>
      <c r="C5" s="151"/>
      <c r="D5" s="151"/>
      <c r="E5" s="151"/>
    </row>
    <row r="6" spans="1:5" ht="71.25" customHeight="1" x14ac:dyDescent="0.2">
      <c r="A6" s="153"/>
      <c r="B6" s="57" t="s">
        <v>205</v>
      </c>
      <c r="C6" s="57" t="s">
        <v>206</v>
      </c>
      <c r="D6" s="57" t="s">
        <v>207</v>
      </c>
      <c r="E6" s="57" t="s">
        <v>208</v>
      </c>
    </row>
    <row r="7" spans="1:5" ht="15" customHeight="1" x14ac:dyDescent="0.2">
      <c r="A7" s="6" t="s">
        <v>14</v>
      </c>
      <c r="B7" s="16">
        <f>+B8+B9+B10+B11</f>
        <v>0</v>
      </c>
      <c r="C7" s="16">
        <f>+C8+C9+C10+C11</f>
        <v>0</v>
      </c>
      <c r="D7" s="16">
        <f>+D8+D9+D10+D11</f>
        <v>0</v>
      </c>
      <c r="E7" s="16">
        <f>+E8+E9+E10+E11</f>
        <v>0</v>
      </c>
    </row>
    <row r="8" spans="1:5" ht="15" customHeight="1" x14ac:dyDescent="0.2">
      <c r="A8" s="59" t="s">
        <v>175</v>
      </c>
      <c r="B8" s="55"/>
      <c r="C8" s="55"/>
      <c r="D8" s="55"/>
      <c r="E8" s="55"/>
    </row>
    <row r="9" spans="1:5" ht="15" customHeight="1" x14ac:dyDescent="0.2">
      <c r="A9" s="59" t="s">
        <v>176</v>
      </c>
      <c r="B9" s="55"/>
      <c r="C9" s="55"/>
      <c r="D9" s="55"/>
      <c r="E9" s="55"/>
    </row>
    <row r="10" spans="1:5" ht="15" customHeight="1" x14ac:dyDescent="0.2">
      <c r="A10" s="59" t="s">
        <v>177</v>
      </c>
      <c r="B10" s="55"/>
      <c r="C10" s="55"/>
      <c r="D10" s="55"/>
      <c r="E10" s="55"/>
    </row>
    <row r="11" spans="1:5" ht="15" customHeight="1" x14ac:dyDescent="0.2">
      <c r="A11" s="59" t="s">
        <v>178</v>
      </c>
      <c r="B11" s="55"/>
      <c r="C11" s="55"/>
      <c r="D11" s="55"/>
      <c r="E11" s="55"/>
    </row>
    <row r="12" spans="1:5" ht="15" customHeight="1" x14ac:dyDescent="0.2">
      <c r="A12" s="6" t="s">
        <v>15</v>
      </c>
      <c r="B12" s="16">
        <f>+B13+B17+B26+B29+B32+B33+B34+B37+B38+B39</f>
        <v>0</v>
      </c>
      <c r="C12" s="16">
        <f>+C13+C17+C26+C29+C32+C33+C34+C37+C38+C39</f>
        <v>0</v>
      </c>
      <c r="D12" s="16">
        <f>+D13+D17+D26+D29+D32+D33+D34+D37+D38+D39</f>
        <v>0</v>
      </c>
      <c r="E12" s="16">
        <f>+E13+E17+E26+E29+E32+E33+E34+E37+E38+E39</f>
        <v>0</v>
      </c>
    </row>
    <row r="13" spans="1:5" ht="15" customHeight="1" x14ac:dyDescent="0.2">
      <c r="A13" s="59" t="s">
        <v>184</v>
      </c>
      <c r="B13" s="16">
        <f>SUM(B14:B16)</f>
        <v>0</v>
      </c>
      <c r="C13" s="16">
        <f>SUM(C14:C16)</f>
        <v>0</v>
      </c>
      <c r="D13" s="16">
        <f>SUM(D14:D16)</f>
        <v>0</v>
      </c>
      <c r="E13" s="16">
        <f>SUM(E14:E16)</f>
        <v>0</v>
      </c>
    </row>
    <row r="14" spans="1:5" ht="15" customHeight="1" x14ac:dyDescent="0.2">
      <c r="A14" s="60" t="s">
        <v>185</v>
      </c>
      <c r="B14" s="55"/>
      <c r="C14" s="55"/>
      <c r="D14" s="55"/>
      <c r="E14" s="55"/>
    </row>
    <row r="15" spans="1:5" ht="15" customHeight="1" x14ac:dyDescent="0.2">
      <c r="A15" s="60" t="s">
        <v>186</v>
      </c>
      <c r="B15" s="55"/>
      <c r="C15" s="55"/>
      <c r="D15" s="55"/>
      <c r="E15" s="55"/>
    </row>
    <row r="16" spans="1:5" ht="15" customHeight="1" x14ac:dyDescent="0.2">
      <c r="A16" s="60" t="s">
        <v>49</v>
      </c>
      <c r="B16" s="55"/>
      <c r="C16" s="55"/>
      <c r="D16" s="55"/>
      <c r="E16" s="55"/>
    </row>
    <row r="17" spans="1:5" ht="15" customHeight="1" x14ac:dyDescent="0.2">
      <c r="A17" s="59" t="s">
        <v>187</v>
      </c>
      <c r="B17" s="16">
        <f>+SUM(B18:B19)</f>
        <v>0</v>
      </c>
      <c r="C17" s="16">
        <f>+SUM(C18:C19)</f>
        <v>0</v>
      </c>
      <c r="D17" s="16">
        <f>+SUM(D18:D19)</f>
        <v>0</v>
      </c>
      <c r="E17" s="16">
        <f>+SUM(E18:E19)</f>
        <v>0</v>
      </c>
    </row>
    <row r="18" spans="1:5" ht="15" customHeight="1" x14ac:dyDescent="0.2">
      <c r="A18" s="60" t="s">
        <v>188</v>
      </c>
      <c r="B18" s="55"/>
      <c r="C18" s="55"/>
      <c r="D18" s="55"/>
      <c r="E18" s="55"/>
    </row>
    <row r="19" spans="1:5" ht="15" customHeight="1" x14ac:dyDescent="0.2">
      <c r="A19" s="60" t="s">
        <v>189</v>
      </c>
      <c r="B19" s="16">
        <f>+SUM(B20:B25)</f>
        <v>0</v>
      </c>
      <c r="C19" s="16">
        <f>+SUM(C20:C25)</f>
        <v>0</v>
      </c>
      <c r="D19" s="16">
        <f>+SUM(D20:D25)</f>
        <v>0</v>
      </c>
      <c r="E19" s="16">
        <f>+SUM(E20:E25)</f>
        <v>0</v>
      </c>
    </row>
    <row r="20" spans="1:5" ht="15" customHeight="1" x14ac:dyDescent="0.2">
      <c r="A20" s="121" t="s">
        <v>190</v>
      </c>
      <c r="B20" s="55"/>
      <c r="C20" s="55"/>
      <c r="D20" s="55"/>
      <c r="E20" s="55"/>
    </row>
    <row r="21" spans="1:5" ht="15" customHeight="1" x14ac:dyDescent="0.2">
      <c r="A21" s="121" t="s">
        <v>191</v>
      </c>
      <c r="B21" s="55"/>
      <c r="C21" s="55"/>
      <c r="D21" s="55"/>
      <c r="E21" s="55"/>
    </row>
    <row r="22" spans="1:5" ht="15" customHeight="1" x14ac:dyDescent="0.2">
      <c r="A22" s="121" t="s">
        <v>192</v>
      </c>
      <c r="B22" s="55"/>
      <c r="C22" s="55"/>
      <c r="D22" s="55"/>
      <c r="E22" s="55"/>
    </row>
    <row r="23" spans="1:5" ht="15" customHeight="1" x14ac:dyDescent="0.2">
      <c r="A23" s="121" t="s">
        <v>193</v>
      </c>
      <c r="B23" s="55"/>
      <c r="C23" s="55"/>
      <c r="D23" s="55"/>
      <c r="E23" s="55"/>
    </row>
    <row r="24" spans="1:5" ht="15" customHeight="1" x14ac:dyDescent="0.2">
      <c r="A24" s="121" t="s">
        <v>194</v>
      </c>
      <c r="B24" s="55"/>
      <c r="C24" s="55"/>
      <c r="D24" s="55"/>
      <c r="E24" s="55"/>
    </row>
    <row r="25" spans="1:5" ht="15" customHeight="1" x14ac:dyDescent="0.2">
      <c r="A25" s="121" t="s">
        <v>13</v>
      </c>
      <c r="B25" s="55"/>
      <c r="C25" s="55"/>
      <c r="D25" s="55"/>
      <c r="E25" s="55"/>
    </row>
    <row r="26" spans="1:5" ht="15" customHeight="1" x14ac:dyDescent="0.2">
      <c r="A26" s="59" t="s">
        <v>18</v>
      </c>
      <c r="B26" s="16">
        <f>+SUM(B27:B28)</f>
        <v>0</v>
      </c>
      <c r="C26" s="16">
        <f>+SUM(C27:C28)</f>
        <v>0</v>
      </c>
      <c r="D26" s="16">
        <f>+SUM(D27:D28)</f>
        <v>0</v>
      </c>
      <c r="E26" s="16">
        <f>+SUM(E27:E28)</f>
        <v>0</v>
      </c>
    </row>
    <row r="27" spans="1:5" ht="15" customHeight="1" x14ac:dyDescent="0.2">
      <c r="A27" s="60" t="s">
        <v>181</v>
      </c>
      <c r="B27" s="55"/>
      <c r="C27" s="55"/>
      <c r="D27" s="55"/>
      <c r="E27" s="55"/>
    </row>
    <row r="28" spans="1:5" ht="15" customHeight="1" x14ac:dyDescent="0.2">
      <c r="A28" s="60" t="s">
        <v>19</v>
      </c>
      <c r="B28" s="55"/>
      <c r="C28" s="55"/>
      <c r="D28" s="55"/>
      <c r="E28" s="55"/>
    </row>
    <row r="29" spans="1:5" ht="15" customHeight="1" x14ac:dyDescent="0.2">
      <c r="A29" s="59" t="s">
        <v>195</v>
      </c>
      <c r="B29" s="16">
        <f>+B30+B31</f>
        <v>0</v>
      </c>
      <c r="C29" s="16">
        <f>+C30+C31</f>
        <v>0</v>
      </c>
      <c r="D29" s="16">
        <f>+D30+D31</f>
        <v>0</v>
      </c>
      <c r="E29" s="16">
        <f>+E30+E31</f>
        <v>0</v>
      </c>
    </row>
    <row r="30" spans="1:5" ht="15" customHeight="1" x14ac:dyDescent="0.2">
      <c r="A30" s="60" t="s">
        <v>196</v>
      </c>
      <c r="B30" s="55"/>
      <c r="C30" s="55"/>
      <c r="D30" s="55"/>
      <c r="E30" s="55"/>
    </row>
    <row r="31" spans="1:5" ht="15" customHeight="1" x14ac:dyDescent="0.2">
      <c r="A31" s="60" t="s">
        <v>197</v>
      </c>
      <c r="B31" s="55"/>
      <c r="C31" s="55"/>
      <c r="D31" s="55"/>
      <c r="E31" s="55"/>
    </row>
    <row r="32" spans="1:5" ht="15" customHeight="1" x14ac:dyDescent="0.2">
      <c r="A32" s="59" t="s">
        <v>113</v>
      </c>
      <c r="B32" s="55"/>
      <c r="C32" s="55"/>
      <c r="D32" s="55"/>
      <c r="E32" s="55"/>
    </row>
    <row r="33" spans="1:5" ht="15" customHeight="1" x14ac:dyDescent="0.2">
      <c r="A33" s="59" t="s">
        <v>198</v>
      </c>
      <c r="B33" s="55"/>
      <c r="C33" s="55"/>
      <c r="D33" s="55"/>
      <c r="E33" s="55"/>
    </row>
    <row r="34" spans="1:5" ht="15" customHeight="1" x14ac:dyDescent="0.2">
      <c r="A34" s="59" t="s">
        <v>199</v>
      </c>
      <c r="B34" s="16">
        <f>+B35+B36</f>
        <v>0</v>
      </c>
      <c r="C34" s="16">
        <f>+C35+C36</f>
        <v>0</v>
      </c>
      <c r="D34" s="16">
        <f>+D35+D36</f>
        <v>0</v>
      </c>
      <c r="E34" s="16">
        <f>+E35+E36</f>
        <v>0</v>
      </c>
    </row>
    <row r="35" spans="1:5" ht="15" customHeight="1" x14ac:dyDescent="0.2">
      <c r="A35" s="60" t="s">
        <v>200</v>
      </c>
      <c r="B35" s="55"/>
      <c r="C35" s="55"/>
      <c r="D35" s="55"/>
      <c r="E35" s="55"/>
    </row>
    <row r="36" spans="1:5" ht="15" customHeight="1" x14ac:dyDescent="0.2">
      <c r="A36" s="60" t="s">
        <v>201</v>
      </c>
      <c r="B36" s="55"/>
      <c r="C36" s="55"/>
      <c r="D36" s="55"/>
      <c r="E36" s="55"/>
    </row>
    <row r="37" spans="1:5" ht="15" customHeight="1" x14ac:dyDescent="0.2">
      <c r="A37" s="59" t="s">
        <v>202</v>
      </c>
      <c r="B37" s="55"/>
      <c r="C37" s="55"/>
      <c r="D37" s="55"/>
      <c r="E37" s="55"/>
    </row>
    <row r="38" spans="1:5" ht="15" customHeight="1" x14ac:dyDescent="0.2">
      <c r="A38" s="59" t="s">
        <v>22</v>
      </c>
      <c r="B38" s="55"/>
      <c r="C38" s="55"/>
      <c r="D38" s="55"/>
      <c r="E38" s="55"/>
    </row>
    <row r="39" spans="1:5" ht="15" customHeight="1" x14ac:dyDescent="0.2">
      <c r="A39" s="59" t="s">
        <v>203</v>
      </c>
      <c r="B39" s="55"/>
      <c r="C39" s="55"/>
      <c r="D39" s="55"/>
      <c r="E39" s="55"/>
    </row>
  </sheetData>
  <sheetProtection algorithmName="SHA-512" hashValue="zEuSbG0KWiw80M2xeI+yX8bzbIN+nSzH/uM6fQHbdpuWqchB+8Sk3Z2REREhxqsG4aA/8HHrdUOTvFlsjoq/UQ==" saltValue="gBYqn9b3zWegyKbK2XwkIg==" spinCount="100000" sheet="1" objects="1" scenarios="1"/>
  <mergeCells count="2">
    <mergeCell ref="B5:E5"/>
    <mergeCell ref="A5:A6"/>
  </mergeCells>
  <dataValidations count="1">
    <dataValidation type="decimal" allowBlank="1" showInputMessage="1" showErrorMessage="1" error="Esta célula deverá conter um valor numérico" sqref="B30:E33 B27:E28 B14:E16 B8:E11 B18:E18 B20:E25 B35:E39" xr:uid="{00000000-0002-0000-0400-000000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H12"/>
  <sheetViews>
    <sheetView showGridLines="0" zoomScaleNormal="100" workbookViewId="0"/>
  </sheetViews>
  <sheetFormatPr defaultColWidth="12" defaultRowHeight="11.25" x14ac:dyDescent="0.2"/>
  <cols>
    <col min="1" max="1" width="59.28515625" style="2" customWidth="1"/>
    <col min="2" max="8" width="16.28515625" style="65" customWidth="1"/>
    <col min="9" max="16384" width="12" style="2"/>
  </cols>
  <sheetData>
    <row r="1" spans="1:8" ht="12.75" customHeight="1" x14ac:dyDescent="0.2">
      <c r="A1" s="64" t="s">
        <v>214</v>
      </c>
    </row>
    <row r="2" spans="1:8" ht="12.75" customHeight="1" x14ac:dyDescent="0.2">
      <c r="A2" s="154"/>
      <c r="B2" s="154"/>
      <c r="C2" s="66"/>
    </row>
    <row r="3" spans="1:8" ht="12.75" customHeight="1" x14ac:dyDescent="0.2">
      <c r="A3" s="64" t="s">
        <v>16</v>
      </c>
    </row>
    <row r="4" spans="1:8" ht="12.75" customHeight="1" x14ac:dyDescent="0.2">
      <c r="F4" s="67"/>
    </row>
    <row r="5" spans="1:8" ht="31.9" customHeight="1" x14ac:dyDescent="0.2">
      <c r="A5" s="90" t="s">
        <v>225</v>
      </c>
      <c r="B5" s="35" t="s">
        <v>215</v>
      </c>
      <c r="C5" s="35" t="s">
        <v>216</v>
      </c>
      <c r="D5" s="35" t="s">
        <v>217</v>
      </c>
      <c r="E5" s="35" t="s">
        <v>218</v>
      </c>
      <c r="F5" s="63" t="s">
        <v>219</v>
      </c>
      <c r="G5" s="63" t="s">
        <v>220</v>
      </c>
      <c r="H5" s="35" t="s">
        <v>213</v>
      </c>
    </row>
    <row r="6" spans="1:8" s="3" customFormat="1" ht="15" customHeight="1" x14ac:dyDescent="0.2">
      <c r="A6" s="85" t="s">
        <v>254</v>
      </c>
      <c r="B6" s="68"/>
      <c r="C6" s="68"/>
      <c r="D6" s="68"/>
      <c r="E6" s="68"/>
      <c r="F6" s="68"/>
      <c r="G6" s="68"/>
      <c r="H6" s="69">
        <f>SUM(B6:G6)</f>
        <v>0</v>
      </c>
    </row>
    <row r="7" spans="1:8" s="3" customFormat="1" ht="15" customHeight="1" x14ac:dyDescent="0.2">
      <c r="A7" s="85" t="s">
        <v>255</v>
      </c>
      <c r="B7" s="68"/>
      <c r="C7" s="68"/>
      <c r="D7" s="68"/>
      <c r="E7" s="68"/>
      <c r="F7" s="68"/>
      <c r="G7" s="68"/>
      <c r="H7" s="69">
        <f>SUM(B7:G7)</f>
        <v>0</v>
      </c>
    </row>
    <row r="8" spans="1:8" s="3" customFormat="1" ht="15" customHeight="1" x14ac:dyDescent="0.2">
      <c r="A8" s="85" t="s">
        <v>256</v>
      </c>
      <c r="B8" s="68"/>
      <c r="C8" s="68"/>
      <c r="D8" s="68"/>
      <c r="E8" s="68"/>
      <c r="F8" s="68"/>
      <c r="G8" s="68"/>
      <c r="H8" s="69">
        <f t="shared" ref="H8:H12" si="0">SUM(B8:G8)</f>
        <v>0</v>
      </c>
    </row>
    <row r="9" spans="1:8" s="3" customFormat="1" ht="25.15" customHeight="1" x14ac:dyDescent="0.2">
      <c r="A9" s="85" t="s">
        <v>253</v>
      </c>
      <c r="B9" s="68"/>
      <c r="C9" s="68"/>
      <c r="D9" s="68"/>
      <c r="E9" s="68"/>
      <c r="F9" s="68"/>
      <c r="G9" s="68"/>
      <c r="H9" s="69">
        <f t="shared" si="0"/>
        <v>0</v>
      </c>
    </row>
    <row r="10" spans="1:8" s="3" customFormat="1" ht="25.15" customHeight="1" x14ac:dyDescent="0.2">
      <c r="A10" s="85" t="s">
        <v>252</v>
      </c>
      <c r="B10" s="68"/>
      <c r="C10" s="68"/>
      <c r="D10" s="68"/>
      <c r="E10" s="68"/>
      <c r="F10" s="68"/>
      <c r="G10" s="68"/>
      <c r="H10" s="69">
        <f t="shared" si="0"/>
        <v>0</v>
      </c>
    </row>
    <row r="11" spans="1:8" s="3" customFormat="1" ht="15" customHeight="1" x14ac:dyDescent="0.2">
      <c r="A11" s="85" t="s">
        <v>251</v>
      </c>
      <c r="B11" s="68"/>
      <c r="C11" s="68"/>
      <c r="D11" s="68"/>
      <c r="E11" s="68"/>
      <c r="F11" s="68"/>
      <c r="G11" s="68"/>
      <c r="H11" s="69">
        <f t="shared" si="0"/>
        <v>0</v>
      </c>
    </row>
    <row r="12" spans="1:8" s="3" customFormat="1" ht="15" customHeight="1" x14ac:dyDescent="0.2">
      <c r="A12" s="5" t="s">
        <v>221</v>
      </c>
      <c r="B12" s="68"/>
      <c r="C12" s="68"/>
      <c r="D12" s="68"/>
      <c r="E12" s="68"/>
      <c r="F12" s="68"/>
      <c r="G12" s="68"/>
      <c r="H12" s="69">
        <f t="shared" si="0"/>
        <v>0</v>
      </c>
    </row>
  </sheetData>
  <sheetProtection algorithmName="SHA-512" hashValue="/93qzvbD26rXyHE1PYM8bAGIOJXvGcdtY1zkU8HEfcOsQd+Q/Od7NrMv3ZaK+rm68CoI4XMw/n2CYtKCv2V0kw==" saltValue="m59BXpFmnBnp6GqFbvgPYg==" spinCount="100000" sheet="1" objects="1" scenarios="1"/>
  <mergeCells count="1">
    <mergeCell ref="A2:B2"/>
  </mergeCells>
  <dataValidations count="4">
    <dataValidation type="decimal" allowBlank="1" showInputMessage="1" showErrorMessage="1" errorTitle="Gestão de investimentos" error="Esta célula deverá conter um valor numérico" sqref="G6:G12" xr:uid="{00000000-0002-0000-0500-000000000000}">
      <formula1>-9.99999999999999E+76</formula1>
      <formula2>9.99999999999999E+69</formula2>
    </dataValidation>
    <dataValidation type="decimal" allowBlank="1" showInputMessage="1" showErrorMessage="1" errorTitle="Gestão de sinistros" error="Esta célula deverá conter um valor numérico" sqref="B6:C12" xr:uid="{00000000-0002-0000-0500-000001000000}">
      <formula1>-9.99999999999999E+76</formula1>
      <formula2>9.99999999999999E+69</formula2>
    </dataValidation>
    <dataValidation type="decimal" allowBlank="1" showInputMessage="1" showErrorMessage="1" sqref="H6:H12" xr:uid="{00000000-0002-0000-0500-000002000000}">
      <formula1>0</formula1>
      <formula2>1E+28</formula2>
    </dataValidation>
    <dataValidation type="decimal" allowBlank="1" showInputMessage="1" showErrorMessage="1" errorTitle="Custos de exploração" error="Esta célula deverá conter um valor numérico" sqref="D6:F12" xr:uid="{00000000-0002-0000-0500-000003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AP49"/>
  <sheetViews>
    <sheetView showGridLines="0" zoomScaleNormal="100" workbookViewId="0"/>
  </sheetViews>
  <sheetFormatPr defaultColWidth="12" defaultRowHeight="11.25" x14ac:dyDescent="0.2"/>
  <cols>
    <col min="1" max="1" width="49.85546875" style="87" bestFit="1" customWidth="1"/>
    <col min="2" max="9" width="19.7109375" style="2" customWidth="1"/>
    <col min="10" max="16384" width="12" style="2"/>
  </cols>
  <sheetData>
    <row r="1" spans="1:42" ht="12.75" customHeight="1" x14ac:dyDescent="0.2">
      <c r="A1" s="94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42" ht="12.75" customHeight="1" x14ac:dyDescent="0.25">
      <c r="A2" s="94" t="s">
        <v>16</v>
      </c>
      <c r="B2" s="77"/>
      <c r="C2" s="77"/>
      <c r="D2" s="77"/>
      <c r="E2" s="7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42" ht="12.75" customHeight="1" x14ac:dyDescent="0.2">
      <c r="B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42" s="87" customFormat="1" ht="43.5" customHeight="1" x14ac:dyDescent="0.2">
      <c r="A4" s="95"/>
      <c r="B4" s="149" t="s">
        <v>53</v>
      </c>
      <c r="C4" s="150" t="s">
        <v>153</v>
      </c>
      <c r="D4" s="150" t="s">
        <v>282</v>
      </c>
      <c r="E4" s="149" t="s">
        <v>71</v>
      </c>
      <c r="F4" s="149"/>
      <c r="G4" s="149" t="s">
        <v>72</v>
      </c>
      <c r="H4" s="150" t="s">
        <v>283</v>
      </c>
      <c r="I4" s="149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</row>
    <row r="5" spans="1:42" s="87" customFormat="1" ht="43.5" customHeight="1" x14ac:dyDescent="0.2">
      <c r="A5" s="95"/>
      <c r="B5" s="149"/>
      <c r="C5" s="149"/>
      <c r="D5" s="149"/>
      <c r="E5" s="93" t="s">
        <v>105</v>
      </c>
      <c r="F5" s="102" t="s">
        <v>154</v>
      </c>
      <c r="G5" s="149"/>
      <c r="H5" s="93" t="s">
        <v>106</v>
      </c>
      <c r="I5" s="102" t="s">
        <v>155</v>
      </c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</row>
    <row r="6" spans="1:42" ht="15" customHeight="1" x14ac:dyDescent="0.2">
      <c r="A6" s="87" t="s">
        <v>261</v>
      </c>
      <c r="B6" s="75">
        <f t="shared" ref="B6:G6" si="0">SUM(B7:B8)</f>
        <v>0</v>
      </c>
      <c r="C6" s="75">
        <f t="shared" si="0"/>
        <v>0</v>
      </c>
      <c r="D6" s="75">
        <f t="shared" si="0"/>
        <v>0</v>
      </c>
      <c r="E6" s="75">
        <f t="shared" si="0"/>
        <v>0</v>
      </c>
      <c r="F6" s="75">
        <f t="shared" si="0"/>
        <v>0</v>
      </c>
      <c r="G6" s="75">
        <f t="shared" si="0"/>
        <v>0</v>
      </c>
      <c r="H6" s="79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ht="15" customHeight="1" x14ac:dyDescent="0.2">
      <c r="A7" s="96" t="s">
        <v>140</v>
      </c>
      <c r="B7" s="62"/>
      <c r="C7" s="62"/>
      <c r="D7" s="62"/>
      <c r="E7" s="62"/>
      <c r="F7" s="62"/>
      <c r="G7" s="62"/>
      <c r="H7" s="79"/>
      <c r="I7" s="79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ht="15" customHeight="1" x14ac:dyDescent="0.2">
      <c r="A8" s="96" t="s">
        <v>38</v>
      </c>
      <c r="B8" s="62"/>
      <c r="C8" s="62"/>
      <c r="D8" s="62"/>
      <c r="E8" s="62"/>
      <c r="F8" s="62"/>
      <c r="G8" s="62"/>
      <c r="H8" s="79"/>
      <c r="I8" s="79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customHeight="1" x14ac:dyDescent="0.2">
      <c r="A9" s="87" t="s">
        <v>39</v>
      </c>
      <c r="B9" s="75">
        <f t="shared" ref="B9:G9" si="1">SUM(B10:B12)</f>
        <v>0</v>
      </c>
      <c r="C9" s="75">
        <f t="shared" si="1"/>
        <v>0</v>
      </c>
      <c r="D9" s="75">
        <f t="shared" si="1"/>
        <v>0</v>
      </c>
      <c r="E9" s="75">
        <f t="shared" si="1"/>
        <v>0</v>
      </c>
      <c r="F9" s="75">
        <f t="shared" si="1"/>
        <v>0</v>
      </c>
      <c r="G9" s="75">
        <f t="shared" si="1"/>
        <v>0</v>
      </c>
      <c r="H9" s="81"/>
      <c r="I9" s="81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ht="15" customHeight="1" x14ac:dyDescent="0.2">
      <c r="A10" s="96" t="s">
        <v>40</v>
      </c>
      <c r="B10" s="62"/>
      <c r="C10" s="62"/>
      <c r="D10" s="62"/>
      <c r="E10" s="62"/>
      <c r="F10" s="62"/>
      <c r="G10" s="62"/>
      <c r="H10" s="81"/>
      <c r="I10" s="81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ht="15" customHeight="1" x14ac:dyDescent="0.2">
      <c r="A11" s="96" t="s">
        <v>41</v>
      </c>
      <c r="B11" s="62"/>
      <c r="C11" s="62"/>
      <c r="D11" s="62"/>
      <c r="E11" s="62"/>
      <c r="F11" s="62"/>
      <c r="G11" s="62"/>
      <c r="H11" s="81"/>
      <c r="I11" s="81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ht="15" customHeight="1" x14ac:dyDescent="0.2">
      <c r="A12" s="96" t="s">
        <v>42</v>
      </c>
      <c r="B12" s="62"/>
      <c r="C12" s="62"/>
      <c r="D12" s="62"/>
      <c r="E12" s="62"/>
      <c r="F12" s="62"/>
      <c r="G12" s="62"/>
      <c r="H12" s="81"/>
      <c r="I12" s="81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ht="15" customHeight="1" x14ac:dyDescent="0.2">
      <c r="A13" s="98" t="s">
        <v>25</v>
      </c>
      <c r="B13" s="75">
        <f>+B14+B15+B16+B21+B22</f>
        <v>0</v>
      </c>
      <c r="C13" s="75">
        <f t="shared" ref="C13:I13" si="2">+C14+C15+C16+C21+C22</f>
        <v>0</v>
      </c>
      <c r="D13" s="75">
        <f t="shared" ref="D13" si="3">+D14+D15+D16+D21+D22</f>
        <v>0</v>
      </c>
      <c r="E13" s="75">
        <f t="shared" si="2"/>
        <v>0</v>
      </c>
      <c r="F13" s="75">
        <f t="shared" si="2"/>
        <v>0</v>
      </c>
      <c r="G13" s="75">
        <f t="shared" si="2"/>
        <v>0</v>
      </c>
      <c r="H13" s="75">
        <f t="shared" si="2"/>
        <v>0</v>
      </c>
      <c r="I13" s="75">
        <f t="shared" si="2"/>
        <v>0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ht="15" customHeight="1" x14ac:dyDescent="0.2">
      <c r="A14" s="96" t="s">
        <v>45</v>
      </c>
      <c r="B14" s="62"/>
      <c r="C14" s="62"/>
      <c r="D14" s="62"/>
      <c r="E14" s="62"/>
      <c r="F14" s="62"/>
      <c r="G14" s="62"/>
      <c r="H14" s="62"/>
      <c r="I14" s="62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ht="15" customHeight="1" x14ac:dyDescent="0.2">
      <c r="A15" s="96" t="s">
        <v>46</v>
      </c>
      <c r="B15" s="62"/>
      <c r="C15" s="62"/>
      <c r="D15" s="62"/>
      <c r="E15" s="62"/>
      <c r="F15" s="62"/>
      <c r="G15" s="62"/>
      <c r="H15" s="62"/>
      <c r="I15" s="62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ht="15" customHeight="1" x14ac:dyDescent="0.2">
      <c r="A16" s="96" t="s">
        <v>47</v>
      </c>
      <c r="B16" s="72">
        <f>SUM(B17:B20)</f>
        <v>0</v>
      </c>
      <c r="C16" s="72">
        <f t="shared" ref="C16:I16" si="4">SUM(C17:C20)</f>
        <v>0</v>
      </c>
      <c r="D16" s="72">
        <f t="shared" ref="D16" si="5">SUM(D17:D20)</f>
        <v>0</v>
      </c>
      <c r="E16" s="72">
        <f t="shared" si="4"/>
        <v>0</v>
      </c>
      <c r="F16" s="72">
        <f t="shared" si="4"/>
        <v>0</v>
      </c>
      <c r="G16" s="72">
        <f t="shared" si="4"/>
        <v>0</v>
      </c>
      <c r="H16" s="72">
        <f t="shared" si="4"/>
        <v>0</v>
      </c>
      <c r="I16" s="72">
        <f t="shared" si="4"/>
        <v>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ht="15" customHeight="1" x14ac:dyDescent="0.2">
      <c r="A17" s="97" t="s">
        <v>94</v>
      </c>
      <c r="B17" s="62"/>
      <c r="C17" s="62"/>
      <c r="D17" s="62"/>
      <c r="E17" s="62"/>
      <c r="F17" s="62"/>
      <c r="G17" s="62"/>
      <c r="H17" s="62"/>
      <c r="I17" s="62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ht="15" customHeight="1" x14ac:dyDescent="0.2">
      <c r="A18" s="97" t="s">
        <v>95</v>
      </c>
      <c r="B18" s="62"/>
      <c r="C18" s="62"/>
      <c r="D18" s="62"/>
      <c r="E18" s="62"/>
      <c r="F18" s="62"/>
      <c r="G18" s="62"/>
      <c r="H18" s="62"/>
      <c r="I18" s="62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ht="15" customHeight="1" x14ac:dyDescent="0.2">
      <c r="A19" s="97" t="s">
        <v>96</v>
      </c>
      <c r="B19" s="62"/>
      <c r="C19" s="62"/>
      <c r="D19" s="62"/>
      <c r="E19" s="62"/>
      <c r="F19" s="62"/>
      <c r="G19" s="62"/>
      <c r="H19" s="62"/>
      <c r="I19" s="62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" customHeight="1" x14ac:dyDescent="0.2">
      <c r="A20" s="97" t="s">
        <v>13</v>
      </c>
      <c r="B20" s="62"/>
      <c r="C20" s="62"/>
      <c r="D20" s="62"/>
      <c r="E20" s="62"/>
      <c r="F20" s="62"/>
      <c r="G20" s="62"/>
      <c r="H20" s="62"/>
      <c r="I20" s="62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" customHeight="1" x14ac:dyDescent="0.2">
      <c r="A21" s="96" t="s">
        <v>48</v>
      </c>
      <c r="B21" s="62"/>
      <c r="C21" s="62"/>
      <c r="D21" s="62"/>
      <c r="E21" s="62"/>
      <c r="F21" s="62"/>
      <c r="G21" s="62"/>
      <c r="H21" s="62"/>
      <c r="I21" s="62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15" customHeight="1" x14ac:dyDescent="0.2">
      <c r="A22" s="96" t="s">
        <v>13</v>
      </c>
      <c r="B22" s="62"/>
      <c r="C22" s="62"/>
      <c r="D22" s="62"/>
      <c r="E22" s="62"/>
      <c r="F22" s="62"/>
      <c r="G22" s="62"/>
      <c r="H22" s="62"/>
      <c r="I22" s="62"/>
    </row>
    <row r="23" spans="1:42" ht="15" customHeight="1" x14ac:dyDescent="0.2">
      <c r="A23" s="98" t="s">
        <v>238</v>
      </c>
      <c r="B23" s="75">
        <f t="shared" ref="B23:G23" si="6">SUM(B24:B26)</f>
        <v>0</v>
      </c>
      <c r="C23" s="75">
        <f t="shared" si="6"/>
        <v>0</v>
      </c>
      <c r="D23" s="75">
        <f t="shared" si="6"/>
        <v>0</v>
      </c>
      <c r="E23" s="75">
        <f t="shared" si="6"/>
        <v>0</v>
      </c>
      <c r="F23" s="75">
        <f t="shared" si="6"/>
        <v>0</v>
      </c>
      <c r="G23" s="75">
        <f t="shared" si="6"/>
        <v>0</v>
      </c>
      <c r="H23" s="75">
        <f>SUM(H26)</f>
        <v>0</v>
      </c>
      <c r="I23" s="75">
        <f>SUM(I26)</f>
        <v>0</v>
      </c>
      <c r="J23" s="74"/>
    </row>
    <row r="24" spans="1:42" ht="15" customHeight="1" x14ac:dyDescent="0.2">
      <c r="A24" s="103" t="s">
        <v>147</v>
      </c>
      <c r="B24" s="62"/>
      <c r="C24" s="62"/>
      <c r="D24" s="62"/>
      <c r="E24" s="62"/>
      <c r="F24" s="62"/>
      <c r="G24" s="62"/>
      <c r="H24" s="81"/>
      <c r="I24" s="81"/>
      <c r="J24" s="74"/>
    </row>
    <row r="25" spans="1:42" ht="15" customHeight="1" x14ac:dyDescent="0.2">
      <c r="A25" s="103" t="s">
        <v>44</v>
      </c>
      <c r="B25" s="62"/>
      <c r="C25" s="62"/>
      <c r="D25" s="62"/>
      <c r="E25" s="62"/>
      <c r="F25" s="62"/>
      <c r="G25" s="62"/>
      <c r="H25" s="81"/>
      <c r="I25" s="81"/>
      <c r="J25" s="74"/>
    </row>
    <row r="26" spans="1:42" ht="15" customHeight="1" x14ac:dyDescent="0.2">
      <c r="A26" s="96" t="s">
        <v>13</v>
      </c>
      <c r="B26" s="62"/>
      <c r="C26" s="62"/>
      <c r="D26" s="62"/>
      <c r="E26" s="62"/>
      <c r="F26" s="62"/>
      <c r="G26" s="62"/>
      <c r="H26" s="62"/>
      <c r="I26" s="62"/>
      <c r="J26" s="74"/>
    </row>
    <row r="27" spans="1:42" ht="15" customHeight="1" x14ac:dyDescent="0.2">
      <c r="A27" s="100" t="s">
        <v>239</v>
      </c>
      <c r="B27" s="75">
        <f t="shared" ref="B27:G27" si="7">SUM(B28:B31)</f>
        <v>0</v>
      </c>
      <c r="C27" s="75">
        <f t="shared" si="7"/>
        <v>0</v>
      </c>
      <c r="D27" s="75">
        <f t="shared" si="7"/>
        <v>0</v>
      </c>
      <c r="E27" s="75">
        <f t="shared" si="7"/>
        <v>0</v>
      </c>
      <c r="F27" s="75">
        <f t="shared" si="7"/>
        <v>0</v>
      </c>
      <c r="G27" s="75">
        <f t="shared" si="7"/>
        <v>0</v>
      </c>
      <c r="H27" s="75">
        <f>H31</f>
        <v>0</v>
      </c>
      <c r="I27" s="75">
        <f>I31</f>
        <v>0</v>
      </c>
      <c r="J27" s="74"/>
    </row>
    <row r="28" spans="1:42" ht="15" customHeight="1" x14ac:dyDescent="0.2">
      <c r="A28" s="96" t="s">
        <v>147</v>
      </c>
      <c r="B28" s="62"/>
      <c r="C28" s="62"/>
      <c r="D28" s="62"/>
      <c r="E28" s="62"/>
      <c r="F28" s="62"/>
      <c r="G28" s="62"/>
      <c r="H28" s="81"/>
      <c r="I28" s="81"/>
      <c r="J28" s="74"/>
    </row>
    <row r="29" spans="1:42" ht="15" customHeight="1" x14ac:dyDescent="0.2">
      <c r="A29" s="103" t="s">
        <v>43</v>
      </c>
      <c r="B29" s="62"/>
      <c r="C29" s="62"/>
      <c r="D29" s="62"/>
      <c r="E29" s="62"/>
      <c r="F29" s="62"/>
      <c r="G29" s="62"/>
      <c r="H29" s="81"/>
      <c r="I29" s="81"/>
      <c r="J29" s="74"/>
    </row>
    <row r="30" spans="1:42" ht="15" customHeight="1" x14ac:dyDescent="0.2">
      <c r="A30" s="96" t="s">
        <v>44</v>
      </c>
      <c r="B30" s="62"/>
      <c r="C30" s="62"/>
      <c r="D30" s="62"/>
      <c r="E30" s="62"/>
      <c r="F30" s="62"/>
      <c r="G30" s="62"/>
      <c r="H30" s="81"/>
      <c r="I30" s="81"/>
      <c r="J30" s="74"/>
    </row>
    <row r="31" spans="1:42" ht="15" customHeight="1" x14ac:dyDescent="0.2">
      <c r="A31" s="96" t="s">
        <v>13</v>
      </c>
      <c r="B31" s="62"/>
      <c r="C31" s="62"/>
      <c r="D31" s="62"/>
      <c r="E31" s="62"/>
      <c r="F31" s="62"/>
      <c r="G31" s="62"/>
      <c r="H31" s="62"/>
      <c r="I31" s="62"/>
      <c r="J31" s="74"/>
    </row>
    <row r="32" spans="1:42" ht="15" customHeight="1" x14ac:dyDescent="0.2">
      <c r="A32" s="100" t="s">
        <v>149</v>
      </c>
      <c r="B32" s="75">
        <f t="shared" ref="B32:G32" si="8">SUM(B33:B37)</f>
        <v>0</v>
      </c>
      <c r="C32" s="75">
        <f t="shared" si="8"/>
        <v>0</v>
      </c>
      <c r="D32" s="75">
        <f t="shared" si="8"/>
        <v>0</v>
      </c>
      <c r="E32" s="75">
        <f t="shared" si="8"/>
        <v>0</v>
      </c>
      <c r="F32" s="75">
        <f t="shared" si="8"/>
        <v>0</v>
      </c>
      <c r="G32" s="75">
        <f t="shared" si="8"/>
        <v>0</v>
      </c>
      <c r="H32" s="75">
        <f>SUM(H36:H37)</f>
        <v>0</v>
      </c>
      <c r="I32" s="75">
        <f>SUM(I36:I37)</f>
        <v>0</v>
      </c>
    </row>
    <row r="33" spans="1:9" ht="15" customHeight="1" x14ac:dyDescent="0.2">
      <c r="A33" s="103" t="s">
        <v>148</v>
      </c>
      <c r="B33" s="62"/>
      <c r="C33" s="62"/>
      <c r="D33" s="62"/>
      <c r="E33" s="62"/>
      <c r="F33" s="62"/>
      <c r="G33" s="62"/>
      <c r="H33" s="82"/>
      <c r="I33" s="82"/>
    </row>
    <row r="34" spans="1:9" ht="15" customHeight="1" x14ac:dyDescent="0.2">
      <c r="A34" s="96" t="s">
        <v>108</v>
      </c>
      <c r="B34" s="62"/>
      <c r="C34" s="62"/>
      <c r="D34" s="62"/>
      <c r="E34" s="62"/>
      <c r="F34" s="62"/>
      <c r="G34" s="62"/>
      <c r="H34" s="82"/>
      <c r="I34" s="82"/>
    </row>
    <row r="35" spans="1:9" ht="15" customHeight="1" x14ac:dyDescent="0.2">
      <c r="A35" s="103" t="s">
        <v>152</v>
      </c>
      <c r="B35" s="62"/>
      <c r="C35" s="62"/>
      <c r="D35" s="62"/>
      <c r="E35" s="62"/>
      <c r="F35" s="62"/>
      <c r="G35" s="62"/>
      <c r="H35" s="82"/>
      <c r="I35" s="82"/>
    </row>
    <row r="36" spans="1:9" ht="15" customHeight="1" x14ac:dyDescent="0.2">
      <c r="A36" s="96" t="s">
        <v>109</v>
      </c>
      <c r="B36" s="62"/>
      <c r="C36" s="62"/>
      <c r="D36" s="62"/>
      <c r="E36" s="62"/>
      <c r="F36" s="62"/>
      <c r="G36" s="62"/>
      <c r="H36" s="62"/>
      <c r="I36" s="62"/>
    </row>
    <row r="37" spans="1:9" ht="15" customHeight="1" x14ac:dyDescent="0.2">
      <c r="A37" s="96" t="s">
        <v>13</v>
      </c>
      <c r="B37" s="62"/>
      <c r="C37" s="62"/>
      <c r="D37" s="62"/>
      <c r="E37" s="62"/>
      <c r="F37" s="62"/>
      <c r="G37" s="62"/>
      <c r="H37" s="62"/>
      <c r="I37" s="62"/>
    </row>
    <row r="38" spans="1:9" ht="15" customHeight="1" x14ac:dyDescent="0.2">
      <c r="A38" s="87" t="s">
        <v>23</v>
      </c>
      <c r="B38" s="75">
        <f t="shared" ref="B38:I38" si="9">+B6+B9+B13+B32+B23+B27</f>
        <v>0</v>
      </c>
      <c r="C38" s="75">
        <f t="shared" si="9"/>
        <v>0</v>
      </c>
      <c r="D38" s="75">
        <f t="shared" ref="D38" si="10">+D6+D9+D13+D32+D23+D27</f>
        <v>0</v>
      </c>
      <c r="E38" s="75">
        <f t="shared" si="9"/>
        <v>0</v>
      </c>
      <c r="F38" s="75">
        <f t="shared" si="9"/>
        <v>0</v>
      </c>
      <c r="G38" s="75">
        <f t="shared" si="9"/>
        <v>0</v>
      </c>
      <c r="H38" s="75">
        <f t="shared" si="9"/>
        <v>0</v>
      </c>
      <c r="I38" s="75">
        <f t="shared" si="9"/>
        <v>0</v>
      </c>
    </row>
    <row r="41" spans="1:9" x14ac:dyDescent="0.2">
      <c r="A41" s="155"/>
      <c r="B41" s="155"/>
      <c r="C41" s="155"/>
      <c r="D41" s="155"/>
      <c r="E41" s="155"/>
      <c r="F41" s="155"/>
      <c r="G41" s="155"/>
    </row>
    <row r="42" spans="1:9" x14ac:dyDescent="0.2">
      <c r="A42" s="155"/>
      <c r="B42" s="155"/>
      <c r="C42" s="155"/>
      <c r="D42" s="155"/>
      <c r="E42" s="155"/>
      <c r="F42" s="155"/>
      <c r="G42" s="155"/>
    </row>
    <row r="43" spans="1:9" x14ac:dyDescent="0.2">
      <c r="A43" s="155"/>
      <c r="B43" s="155"/>
      <c r="C43" s="155"/>
      <c r="D43" s="155"/>
      <c r="E43" s="155"/>
      <c r="F43" s="155"/>
      <c r="G43" s="155"/>
    </row>
    <row r="44" spans="1:9" x14ac:dyDescent="0.2">
      <c r="A44" s="155"/>
      <c r="B44" s="155"/>
      <c r="C44" s="155"/>
      <c r="D44" s="155"/>
      <c r="E44" s="155"/>
      <c r="F44" s="155"/>
      <c r="G44" s="155"/>
    </row>
    <row r="48" spans="1:9" ht="12.75" x14ac:dyDescent="0.2">
      <c r="C48"/>
      <c r="D48"/>
      <c r="E48"/>
    </row>
    <row r="49" spans="3:5" ht="12.75" x14ac:dyDescent="0.2">
      <c r="C49"/>
      <c r="D49"/>
      <c r="E49"/>
    </row>
  </sheetData>
  <sheetProtection algorithmName="SHA-512" hashValue="+QZoDcvq1oEZQSxGtUrGGTFNtnY9NpBryfUWUcsbjMOj8Z2f1VTxYlNAhiRo/JEoQ/8p/R5FboVPXcBk7KUDuw==" saltValue="6lnD7Ii8T+URp7jpZpa1Hw==" spinCount="100000" sheet="1" objects="1" scenarios="1"/>
  <mergeCells count="7">
    <mergeCell ref="H4:I4"/>
    <mergeCell ref="D4:D5"/>
    <mergeCell ref="A41:G44"/>
    <mergeCell ref="B4:B5"/>
    <mergeCell ref="C4:C5"/>
    <mergeCell ref="E4:F4"/>
    <mergeCell ref="G4:G5"/>
  </mergeCells>
  <dataValidations count="3">
    <dataValidation type="decimal" allowBlank="1" showInputMessage="1" showErrorMessage="1" error="Esta célula deverá conter um valor numérico" sqref="H31:I31 H36:I37 B17:I22 B14:I15 B28:G31 B24:I26 B33:G37 B10:G12 B7:G8" xr:uid="{00000000-0002-0000-0600-000000000000}">
      <formula1>-9.99999999999999E+76</formula1>
      <formula2>9.99999999999999E+69</formula2>
    </dataValidation>
    <dataValidation type="decimal" allowBlank="1" showInputMessage="1" showErrorMessage="1" errorTitle="Custos com Pessoal" error="Esta célula deverá conter um valor numérico" sqref="H29:I30" xr:uid="{00000000-0002-0000-0600-000001000000}">
      <formula1>-9.99999999999999E+76</formula1>
      <formula2>9.99999999999999E+69</formula2>
    </dataValidation>
    <dataValidation type="decimal" allowBlank="1" showInputMessage="1" showErrorMessage="1" errorTitle="Outros inv. fin. - Outros inv." error="Esta célula deverá conter um valor numérico" sqref="B16:I16" xr:uid="{00000000-0002-0000-0600-000002000000}">
      <formula1>-9.99999999999999E+38</formula1>
      <formula2>9.99999999999999E+38</formula2>
    </dataValidation>
  </dataValidations>
  <pageMargins left="0.39370078740157483" right="0.39370078740157483" top="0.59055118110236227" bottom="0.59055118110236227" header="0" footer="0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K61"/>
  <sheetViews>
    <sheetView showGridLines="0" zoomScaleNormal="100" workbookViewId="0"/>
  </sheetViews>
  <sheetFormatPr defaultColWidth="12" defaultRowHeight="11.25" x14ac:dyDescent="0.2"/>
  <cols>
    <col min="1" max="1" width="61.42578125" style="87" bestFit="1" customWidth="1"/>
    <col min="2" max="10" width="19.7109375" style="2" customWidth="1"/>
    <col min="11" max="16384" width="12" style="2"/>
  </cols>
  <sheetData>
    <row r="1" spans="1:10" ht="12.75" customHeight="1" x14ac:dyDescent="0.2">
      <c r="A1" s="86" t="s">
        <v>249</v>
      </c>
      <c r="D1" s="70"/>
    </row>
    <row r="2" spans="1:10" ht="12.75" customHeight="1" x14ac:dyDescent="0.2">
      <c r="A2" s="94" t="s">
        <v>16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87" customFormat="1" ht="27.75" customHeight="1" x14ac:dyDescent="0.2">
      <c r="B3" s="147" t="s">
        <v>82</v>
      </c>
      <c r="C3" s="148"/>
      <c r="D3" s="147" t="s">
        <v>83</v>
      </c>
      <c r="E3" s="148"/>
      <c r="F3" s="158" t="s">
        <v>84</v>
      </c>
      <c r="G3" s="156" t="s">
        <v>52</v>
      </c>
      <c r="H3" s="158" t="s">
        <v>85</v>
      </c>
      <c r="I3" s="158" t="s">
        <v>250</v>
      </c>
      <c r="J3" s="156" t="s">
        <v>151</v>
      </c>
    </row>
    <row r="4" spans="1:10" s="87" customFormat="1" ht="46.5" customHeight="1" x14ac:dyDescent="0.2">
      <c r="A4" s="95"/>
      <c r="B4" s="93" t="s">
        <v>86</v>
      </c>
      <c r="C4" s="93" t="s">
        <v>87</v>
      </c>
      <c r="D4" s="93" t="s">
        <v>86</v>
      </c>
      <c r="E4" s="93" t="s">
        <v>87</v>
      </c>
      <c r="F4" s="157"/>
      <c r="G4" s="157"/>
      <c r="H4" s="157"/>
      <c r="I4" s="157"/>
      <c r="J4" s="157"/>
    </row>
    <row r="5" spans="1:10" ht="15" customHeight="1" x14ac:dyDescent="0.2">
      <c r="A5" s="87" t="s">
        <v>88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5" customHeight="1" x14ac:dyDescent="0.2">
      <c r="A6" s="87" t="s">
        <v>37</v>
      </c>
      <c r="B6" s="72">
        <f>+B7+B10</f>
        <v>0</v>
      </c>
      <c r="C6" s="72">
        <f t="shared" ref="C6:J6" si="0">+C7+C10</f>
        <v>0</v>
      </c>
      <c r="D6" s="72">
        <f t="shared" si="0"/>
        <v>0</v>
      </c>
      <c r="E6" s="72">
        <f t="shared" si="0"/>
        <v>0</v>
      </c>
      <c r="F6" s="72">
        <f t="shared" si="0"/>
        <v>0</v>
      </c>
      <c r="G6" s="72">
        <f t="shared" si="0"/>
        <v>0</v>
      </c>
      <c r="H6" s="72">
        <f t="shared" si="0"/>
        <v>0</v>
      </c>
      <c r="I6" s="72">
        <f t="shared" si="0"/>
        <v>0</v>
      </c>
      <c r="J6" s="72">
        <f t="shared" si="0"/>
        <v>0</v>
      </c>
    </row>
    <row r="7" spans="1:10" ht="15" customHeight="1" x14ac:dyDescent="0.2">
      <c r="A7" s="96" t="s">
        <v>140</v>
      </c>
      <c r="B7" s="72">
        <f t="shared" ref="B7:J7" si="1">SUM(B8:B9)</f>
        <v>0</v>
      </c>
      <c r="C7" s="72">
        <f t="shared" si="1"/>
        <v>0</v>
      </c>
      <c r="D7" s="72">
        <f t="shared" si="1"/>
        <v>0</v>
      </c>
      <c r="E7" s="72">
        <f t="shared" si="1"/>
        <v>0</v>
      </c>
      <c r="F7" s="72">
        <f t="shared" si="1"/>
        <v>0</v>
      </c>
      <c r="G7" s="72">
        <f t="shared" si="1"/>
        <v>0</v>
      </c>
      <c r="H7" s="72">
        <f t="shared" si="1"/>
        <v>0</v>
      </c>
      <c r="I7" s="72">
        <f t="shared" si="1"/>
        <v>0</v>
      </c>
      <c r="J7" s="72">
        <f t="shared" si="1"/>
        <v>0</v>
      </c>
    </row>
    <row r="8" spans="1:10" ht="15" customHeight="1" x14ac:dyDescent="0.2">
      <c r="A8" s="97" t="s">
        <v>234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ht="15" customHeight="1" x14ac:dyDescent="0.2">
      <c r="A9" s="97" t="s">
        <v>235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ht="15" customHeight="1" x14ac:dyDescent="0.2">
      <c r="A10" s="96" t="s">
        <v>38</v>
      </c>
      <c r="B10" s="72">
        <f>SUM(B11:B12)</f>
        <v>0</v>
      </c>
      <c r="C10" s="72">
        <f t="shared" ref="C10:J10" si="2">SUM(C11:C12)</f>
        <v>0</v>
      </c>
      <c r="D10" s="72">
        <f>SUM(D11:D12)</f>
        <v>0</v>
      </c>
      <c r="E10" s="72">
        <f t="shared" si="2"/>
        <v>0</v>
      </c>
      <c r="F10" s="72">
        <f t="shared" si="2"/>
        <v>0</v>
      </c>
      <c r="G10" s="72">
        <f t="shared" si="2"/>
        <v>0</v>
      </c>
      <c r="H10" s="72">
        <f t="shared" si="2"/>
        <v>0</v>
      </c>
      <c r="I10" s="72">
        <f t="shared" si="2"/>
        <v>0</v>
      </c>
      <c r="J10" s="72">
        <f t="shared" si="2"/>
        <v>0</v>
      </c>
    </row>
    <row r="11" spans="1:10" ht="15" customHeight="1" x14ac:dyDescent="0.2">
      <c r="A11" s="97" t="s">
        <v>234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15" customHeight="1" x14ac:dyDescent="0.2">
      <c r="A12" s="97" t="s">
        <v>236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0" ht="15" customHeight="1" x14ac:dyDescent="0.2">
      <c r="A13" s="87" t="s">
        <v>39</v>
      </c>
      <c r="B13" s="72">
        <f>+B14+B19+B24</f>
        <v>0</v>
      </c>
      <c r="C13" s="72">
        <f t="shared" ref="C13:J13" si="3">+C14+C19+C24</f>
        <v>0</v>
      </c>
      <c r="D13" s="72">
        <f>+D14+D19+D24</f>
        <v>0</v>
      </c>
      <c r="E13" s="72">
        <f t="shared" si="3"/>
        <v>0</v>
      </c>
      <c r="F13" s="72">
        <f t="shared" si="3"/>
        <v>0</v>
      </c>
      <c r="G13" s="72">
        <f t="shared" si="3"/>
        <v>0</v>
      </c>
      <c r="H13" s="72">
        <f t="shared" si="3"/>
        <v>0</v>
      </c>
      <c r="I13" s="72">
        <f t="shared" si="3"/>
        <v>0</v>
      </c>
      <c r="J13" s="72">
        <f t="shared" si="3"/>
        <v>0</v>
      </c>
    </row>
    <row r="14" spans="1:10" ht="15" customHeight="1" x14ac:dyDescent="0.2">
      <c r="A14" s="96" t="s">
        <v>40</v>
      </c>
      <c r="B14" s="72">
        <f>SUM(B15:B18)</f>
        <v>0</v>
      </c>
      <c r="C14" s="72">
        <f t="shared" ref="C14:J14" si="4">SUM(C15:C18)</f>
        <v>0</v>
      </c>
      <c r="D14" s="72">
        <f t="shared" si="4"/>
        <v>0</v>
      </c>
      <c r="E14" s="72">
        <f t="shared" si="4"/>
        <v>0</v>
      </c>
      <c r="F14" s="72">
        <f t="shared" si="4"/>
        <v>0</v>
      </c>
      <c r="G14" s="72">
        <f t="shared" si="4"/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</row>
    <row r="15" spans="1:10" ht="15" customHeight="1" x14ac:dyDescent="0.2">
      <c r="A15" s="97" t="s">
        <v>234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0" ht="15" customHeight="1" x14ac:dyDescent="0.2">
      <c r="A16" s="97" t="s">
        <v>284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15" customHeight="1" x14ac:dyDescent="0.2">
      <c r="A17" s="97" t="s">
        <v>237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15" customHeight="1" x14ac:dyDescent="0.2">
      <c r="A18" s="97" t="s">
        <v>285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">
      <c r="A19" s="96" t="s">
        <v>41</v>
      </c>
      <c r="B19" s="72">
        <f>SUM(B20:B23)</f>
        <v>0</v>
      </c>
      <c r="C19" s="72">
        <f t="shared" ref="C19:J19" si="5">SUM(C20:C23)</f>
        <v>0</v>
      </c>
      <c r="D19" s="72">
        <f t="shared" si="5"/>
        <v>0</v>
      </c>
      <c r="E19" s="72">
        <f t="shared" si="5"/>
        <v>0</v>
      </c>
      <c r="F19" s="72">
        <f t="shared" si="5"/>
        <v>0</v>
      </c>
      <c r="G19" s="72">
        <f t="shared" si="5"/>
        <v>0</v>
      </c>
      <c r="H19" s="72">
        <f t="shared" si="5"/>
        <v>0</v>
      </c>
      <c r="I19" s="72">
        <f t="shared" si="5"/>
        <v>0</v>
      </c>
      <c r="J19" s="72">
        <f t="shared" si="5"/>
        <v>0</v>
      </c>
    </row>
    <row r="20" spans="1:10" ht="15" customHeight="1" x14ac:dyDescent="0.2">
      <c r="A20" s="97" t="s">
        <v>234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15" customHeight="1" x14ac:dyDescent="0.2">
      <c r="A21" s="97" t="s">
        <v>284</v>
      </c>
      <c r="B21" s="62"/>
      <c r="C21" s="62"/>
      <c r="D21" s="62"/>
      <c r="E21" s="62"/>
      <c r="F21" s="62"/>
      <c r="G21" s="62"/>
      <c r="H21" s="62"/>
      <c r="I21" s="62"/>
      <c r="J21" s="62"/>
    </row>
    <row r="22" spans="1:10" ht="15" customHeight="1" x14ac:dyDescent="0.2">
      <c r="A22" s="97" t="s">
        <v>237</v>
      </c>
      <c r="B22" s="62"/>
      <c r="C22" s="62"/>
      <c r="D22" s="62"/>
      <c r="E22" s="62"/>
      <c r="F22" s="62"/>
      <c r="G22" s="62"/>
      <c r="H22" s="62"/>
      <c r="I22" s="62"/>
      <c r="J22" s="62"/>
    </row>
    <row r="23" spans="1:10" ht="15" customHeight="1" x14ac:dyDescent="0.2">
      <c r="A23" s="97" t="s">
        <v>285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5" customHeight="1" x14ac:dyDescent="0.2">
      <c r="A24" s="96" t="s">
        <v>42</v>
      </c>
      <c r="B24" s="72">
        <f t="shared" ref="B24:J24" si="6">SUM(B25:B28)</f>
        <v>0</v>
      </c>
      <c r="C24" s="72">
        <f t="shared" si="6"/>
        <v>0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72">
        <f t="shared" si="6"/>
        <v>0</v>
      </c>
      <c r="H24" s="72">
        <f t="shared" si="6"/>
        <v>0</v>
      </c>
      <c r="I24" s="72">
        <f t="shared" si="6"/>
        <v>0</v>
      </c>
      <c r="J24" s="72">
        <f t="shared" si="6"/>
        <v>0</v>
      </c>
    </row>
    <row r="25" spans="1:10" ht="15" customHeight="1" x14ac:dyDescent="0.2">
      <c r="A25" s="97" t="s">
        <v>234</v>
      </c>
      <c r="B25" s="62"/>
      <c r="C25" s="62"/>
      <c r="D25" s="62"/>
      <c r="E25" s="62"/>
      <c r="F25" s="62"/>
      <c r="G25" s="62"/>
      <c r="H25" s="62"/>
      <c r="I25" s="62"/>
      <c r="J25" s="62"/>
    </row>
    <row r="26" spans="1:10" ht="15" customHeight="1" x14ac:dyDescent="0.2">
      <c r="A26" s="97" t="s">
        <v>284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">
      <c r="A27" s="97" t="s">
        <v>237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15" customHeight="1" x14ac:dyDescent="0.2">
      <c r="A28" s="97" t="s">
        <v>285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">
      <c r="A29" s="98" t="s">
        <v>89</v>
      </c>
      <c r="B29" s="72">
        <f t="shared" ref="B29:J29" si="7">+B30+B34+B58+B44+B48+B53</f>
        <v>0</v>
      </c>
      <c r="C29" s="72">
        <f t="shared" si="7"/>
        <v>0</v>
      </c>
      <c r="D29" s="72">
        <f t="shared" si="7"/>
        <v>0</v>
      </c>
      <c r="E29" s="72">
        <f t="shared" si="7"/>
        <v>0</v>
      </c>
      <c r="F29" s="72">
        <f t="shared" si="7"/>
        <v>0</v>
      </c>
      <c r="G29" s="72">
        <f t="shared" si="7"/>
        <v>0</v>
      </c>
      <c r="H29" s="72">
        <f t="shared" si="7"/>
        <v>0</v>
      </c>
      <c r="I29" s="72">
        <f t="shared" si="7"/>
        <v>0</v>
      </c>
      <c r="J29" s="72">
        <f t="shared" si="7"/>
        <v>0</v>
      </c>
    </row>
    <row r="30" spans="1:10" ht="15" customHeight="1" x14ac:dyDescent="0.2">
      <c r="A30" s="96" t="s">
        <v>90</v>
      </c>
      <c r="B30" s="72">
        <f t="shared" ref="B30:J30" si="8">SUM(B31:B33)</f>
        <v>0</v>
      </c>
      <c r="C30" s="72">
        <f t="shared" si="8"/>
        <v>0</v>
      </c>
      <c r="D30" s="72">
        <f t="shared" si="8"/>
        <v>0</v>
      </c>
      <c r="E30" s="72">
        <f t="shared" si="8"/>
        <v>0</v>
      </c>
      <c r="F30" s="72">
        <f t="shared" si="8"/>
        <v>0</v>
      </c>
      <c r="G30" s="72">
        <f t="shared" si="8"/>
        <v>0</v>
      </c>
      <c r="H30" s="72">
        <f t="shared" si="8"/>
        <v>0</v>
      </c>
      <c r="I30" s="72">
        <f t="shared" si="8"/>
        <v>0</v>
      </c>
      <c r="J30" s="72">
        <f t="shared" si="8"/>
        <v>0</v>
      </c>
    </row>
    <row r="31" spans="1:10" ht="15" customHeight="1" x14ac:dyDescent="0.2">
      <c r="A31" s="97" t="s">
        <v>91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 ht="15" customHeight="1" x14ac:dyDescent="0.2">
      <c r="A32" s="97" t="s">
        <v>92</v>
      </c>
      <c r="B32" s="62"/>
      <c r="C32" s="62"/>
      <c r="D32" s="62"/>
      <c r="E32" s="62"/>
      <c r="F32" s="62"/>
      <c r="G32" s="62"/>
      <c r="H32" s="62"/>
      <c r="I32" s="62"/>
      <c r="J32" s="62"/>
    </row>
    <row r="33" spans="1:11" ht="15" customHeight="1" x14ac:dyDescent="0.2">
      <c r="A33" s="97" t="s">
        <v>93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1" ht="15" customHeight="1" x14ac:dyDescent="0.2">
      <c r="A34" s="96" t="s">
        <v>25</v>
      </c>
      <c r="B34" s="72">
        <f t="shared" ref="B34:J34" si="9">SUM(B35:B43)-B37</f>
        <v>0</v>
      </c>
      <c r="C34" s="72">
        <f t="shared" si="9"/>
        <v>0</v>
      </c>
      <c r="D34" s="72">
        <f t="shared" si="9"/>
        <v>0</v>
      </c>
      <c r="E34" s="72">
        <f t="shared" si="9"/>
        <v>0</v>
      </c>
      <c r="F34" s="72">
        <f t="shared" si="9"/>
        <v>0</v>
      </c>
      <c r="G34" s="72">
        <f t="shared" si="9"/>
        <v>0</v>
      </c>
      <c r="H34" s="72">
        <f t="shared" si="9"/>
        <v>0</v>
      </c>
      <c r="I34" s="72">
        <f t="shared" si="9"/>
        <v>0</v>
      </c>
      <c r="J34" s="72">
        <f t="shared" si="9"/>
        <v>0</v>
      </c>
    </row>
    <row r="35" spans="1:11" ht="15" customHeight="1" x14ac:dyDescent="0.2">
      <c r="A35" s="97" t="s">
        <v>45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1" ht="15" customHeight="1" x14ac:dyDescent="0.2">
      <c r="A36" s="97" t="s">
        <v>46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1" ht="15" customHeight="1" x14ac:dyDescent="0.2">
      <c r="A37" s="97" t="s">
        <v>47</v>
      </c>
      <c r="B37" s="72">
        <f t="shared" ref="B37:J37" si="10">SUM(B38:B41)</f>
        <v>0</v>
      </c>
      <c r="C37" s="72">
        <f t="shared" si="10"/>
        <v>0</v>
      </c>
      <c r="D37" s="72">
        <f t="shared" si="10"/>
        <v>0</v>
      </c>
      <c r="E37" s="72">
        <f t="shared" si="10"/>
        <v>0</v>
      </c>
      <c r="F37" s="72">
        <f t="shared" si="10"/>
        <v>0</v>
      </c>
      <c r="G37" s="72">
        <f t="shared" si="10"/>
        <v>0</v>
      </c>
      <c r="H37" s="72">
        <f t="shared" si="10"/>
        <v>0</v>
      </c>
      <c r="I37" s="72">
        <f t="shared" si="10"/>
        <v>0</v>
      </c>
      <c r="J37" s="72">
        <f t="shared" si="10"/>
        <v>0</v>
      </c>
    </row>
    <row r="38" spans="1:11" ht="15" customHeight="1" x14ac:dyDescent="0.2">
      <c r="A38" s="99" t="s">
        <v>94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1" ht="15" customHeight="1" x14ac:dyDescent="0.2">
      <c r="A39" s="99" t="s">
        <v>95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1" ht="15" customHeight="1" x14ac:dyDescent="0.2">
      <c r="A40" s="99" t="s">
        <v>96</v>
      </c>
      <c r="B40" s="62"/>
      <c r="C40" s="62"/>
      <c r="D40" s="62"/>
      <c r="E40" s="62"/>
      <c r="F40" s="62"/>
      <c r="G40" s="62"/>
      <c r="H40" s="62"/>
      <c r="I40" s="62"/>
      <c r="J40" s="62"/>
    </row>
    <row r="41" spans="1:11" ht="15" customHeight="1" x14ac:dyDescent="0.2">
      <c r="A41" s="99" t="s">
        <v>13</v>
      </c>
      <c r="B41" s="62"/>
      <c r="C41" s="62"/>
      <c r="D41" s="62"/>
      <c r="E41" s="62"/>
      <c r="F41" s="62"/>
      <c r="G41" s="62"/>
      <c r="H41" s="62"/>
      <c r="I41" s="62"/>
      <c r="J41" s="62"/>
    </row>
    <row r="42" spans="1:11" ht="15" customHeight="1" x14ac:dyDescent="0.2">
      <c r="A42" s="97" t="s">
        <v>48</v>
      </c>
      <c r="B42" s="62"/>
      <c r="C42" s="62"/>
      <c r="D42" s="62"/>
      <c r="E42" s="62"/>
      <c r="F42" s="62"/>
      <c r="G42" s="62"/>
      <c r="H42" s="62"/>
      <c r="I42" s="62"/>
      <c r="J42" s="62"/>
    </row>
    <row r="43" spans="1:11" ht="15" customHeight="1" x14ac:dyDescent="0.2">
      <c r="A43" s="97" t="s">
        <v>13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1" ht="15" customHeight="1" x14ac:dyDescent="0.2">
      <c r="A44" s="96" t="s">
        <v>238</v>
      </c>
      <c r="B44" s="72">
        <f>SUM(B45:B47)</f>
        <v>0</v>
      </c>
      <c r="C44" s="72">
        <f t="shared" ref="C44:J44" si="11">SUM(C45:C47)</f>
        <v>0</v>
      </c>
      <c r="D44" s="72">
        <f t="shared" si="11"/>
        <v>0</v>
      </c>
      <c r="E44" s="72">
        <f t="shared" si="11"/>
        <v>0</v>
      </c>
      <c r="F44" s="72">
        <f t="shared" si="11"/>
        <v>0</v>
      </c>
      <c r="G44" s="72">
        <f t="shared" si="11"/>
        <v>0</v>
      </c>
      <c r="H44" s="72">
        <f t="shared" si="11"/>
        <v>0</v>
      </c>
      <c r="I44" s="72">
        <f t="shared" si="11"/>
        <v>0</v>
      </c>
      <c r="J44" s="72">
        <f t="shared" si="11"/>
        <v>0</v>
      </c>
      <c r="K44" s="74"/>
    </row>
    <row r="45" spans="1:11" ht="15" customHeight="1" x14ac:dyDescent="0.2">
      <c r="A45" s="97" t="s">
        <v>147</v>
      </c>
      <c r="B45" s="62"/>
      <c r="C45" s="62"/>
      <c r="D45" s="62"/>
      <c r="E45" s="62"/>
      <c r="F45" s="62"/>
      <c r="G45" s="62"/>
      <c r="H45" s="62"/>
      <c r="I45" s="62"/>
      <c r="J45" s="62"/>
      <c r="K45" s="74"/>
    </row>
    <row r="46" spans="1:11" ht="15" customHeight="1" x14ac:dyDescent="0.2">
      <c r="A46" s="97" t="s">
        <v>44</v>
      </c>
      <c r="B46" s="62"/>
      <c r="C46" s="62"/>
      <c r="D46" s="62"/>
      <c r="E46" s="62"/>
      <c r="F46" s="62"/>
      <c r="G46" s="62"/>
      <c r="H46" s="62"/>
      <c r="I46" s="62"/>
      <c r="J46" s="62"/>
      <c r="K46" s="74"/>
    </row>
    <row r="47" spans="1:11" ht="15" customHeight="1" x14ac:dyDescent="0.2">
      <c r="A47" s="97" t="s">
        <v>13</v>
      </c>
      <c r="B47" s="62"/>
      <c r="C47" s="62"/>
      <c r="D47" s="62"/>
      <c r="E47" s="62"/>
      <c r="F47" s="62"/>
      <c r="G47" s="62"/>
      <c r="H47" s="62"/>
      <c r="I47" s="62"/>
      <c r="J47" s="62"/>
      <c r="K47" s="74"/>
    </row>
    <row r="48" spans="1:11" ht="15" customHeight="1" x14ac:dyDescent="0.2">
      <c r="A48" s="96" t="s">
        <v>239</v>
      </c>
      <c r="B48" s="72">
        <f>SUM(B49:B52)</f>
        <v>0</v>
      </c>
      <c r="C48" s="72">
        <f t="shared" ref="C48:J48" si="12">SUM(C49:C52)</f>
        <v>0</v>
      </c>
      <c r="D48" s="72">
        <f t="shared" si="12"/>
        <v>0</v>
      </c>
      <c r="E48" s="72">
        <f t="shared" si="12"/>
        <v>0</v>
      </c>
      <c r="F48" s="72">
        <f t="shared" si="12"/>
        <v>0</v>
      </c>
      <c r="G48" s="72">
        <f t="shared" si="12"/>
        <v>0</v>
      </c>
      <c r="H48" s="72">
        <f t="shared" si="12"/>
        <v>0</v>
      </c>
      <c r="I48" s="72">
        <f t="shared" si="12"/>
        <v>0</v>
      </c>
      <c r="J48" s="72">
        <f t="shared" si="12"/>
        <v>0</v>
      </c>
      <c r="K48" s="74"/>
    </row>
    <row r="49" spans="1:11" ht="15" customHeight="1" x14ac:dyDescent="0.2">
      <c r="A49" s="97" t="s">
        <v>147</v>
      </c>
      <c r="B49" s="62"/>
      <c r="C49" s="62"/>
      <c r="D49" s="62"/>
      <c r="E49" s="62"/>
      <c r="F49" s="62"/>
      <c r="G49" s="62"/>
      <c r="H49" s="62"/>
      <c r="I49" s="62"/>
      <c r="J49" s="62"/>
      <c r="K49" s="74"/>
    </row>
    <row r="50" spans="1:11" ht="15" customHeight="1" x14ac:dyDescent="0.2">
      <c r="A50" s="97" t="s">
        <v>43</v>
      </c>
      <c r="B50" s="62"/>
      <c r="C50" s="62"/>
      <c r="D50" s="62"/>
      <c r="E50" s="62"/>
      <c r="F50" s="62"/>
      <c r="G50" s="62"/>
      <c r="H50" s="62"/>
      <c r="I50" s="62"/>
      <c r="J50" s="62"/>
      <c r="K50" s="74"/>
    </row>
    <row r="51" spans="1:11" ht="15" customHeight="1" x14ac:dyDescent="0.2">
      <c r="A51" s="97" t="s">
        <v>44</v>
      </c>
      <c r="B51" s="62"/>
      <c r="C51" s="62"/>
      <c r="D51" s="62"/>
      <c r="E51" s="62"/>
      <c r="F51" s="62"/>
      <c r="G51" s="62"/>
      <c r="H51" s="62"/>
      <c r="I51" s="62"/>
      <c r="J51" s="62"/>
      <c r="K51" s="74"/>
    </row>
    <row r="52" spans="1:11" ht="15" customHeight="1" x14ac:dyDescent="0.2">
      <c r="A52" s="97" t="s">
        <v>13</v>
      </c>
      <c r="B52" s="62"/>
      <c r="C52" s="62"/>
      <c r="D52" s="62"/>
      <c r="E52" s="62"/>
      <c r="F52" s="62"/>
      <c r="G52" s="62"/>
      <c r="H52" s="62"/>
      <c r="I52" s="62"/>
      <c r="J52" s="62"/>
      <c r="K52" s="74"/>
    </row>
    <row r="53" spans="1:11" ht="15" customHeight="1" x14ac:dyDescent="0.2">
      <c r="A53" s="96" t="s">
        <v>286</v>
      </c>
      <c r="B53" s="72">
        <f>SUM(B54:B57)</f>
        <v>0</v>
      </c>
      <c r="C53" s="72">
        <f t="shared" ref="C53:J53" si="13">SUM(C54:C57)</f>
        <v>0</v>
      </c>
      <c r="D53" s="72">
        <f t="shared" si="13"/>
        <v>0</v>
      </c>
      <c r="E53" s="72">
        <f t="shared" si="13"/>
        <v>0</v>
      </c>
      <c r="F53" s="72">
        <f t="shared" si="13"/>
        <v>0</v>
      </c>
      <c r="G53" s="72">
        <f t="shared" si="13"/>
        <v>0</v>
      </c>
      <c r="H53" s="72">
        <f t="shared" si="13"/>
        <v>0</v>
      </c>
      <c r="I53" s="72">
        <f t="shared" si="13"/>
        <v>0</v>
      </c>
      <c r="J53" s="72">
        <f t="shared" si="13"/>
        <v>0</v>
      </c>
      <c r="K53" s="74"/>
    </row>
    <row r="54" spans="1:11" ht="15" customHeight="1" x14ac:dyDescent="0.2">
      <c r="A54" s="97" t="s">
        <v>147</v>
      </c>
      <c r="B54" s="62"/>
      <c r="C54" s="62"/>
      <c r="D54" s="62"/>
      <c r="E54" s="62"/>
      <c r="F54" s="62"/>
      <c r="G54" s="62"/>
      <c r="H54" s="62"/>
      <c r="I54" s="62"/>
      <c r="J54" s="62"/>
      <c r="K54" s="74"/>
    </row>
    <row r="55" spans="1:11" ht="15" customHeight="1" x14ac:dyDescent="0.2">
      <c r="A55" s="97" t="s">
        <v>43</v>
      </c>
      <c r="B55" s="62"/>
      <c r="C55" s="62"/>
      <c r="D55" s="62"/>
      <c r="E55" s="62"/>
      <c r="F55" s="62"/>
      <c r="G55" s="62"/>
      <c r="H55" s="62"/>
      <c r="I55" s="62"/>
      <c r="J55" s="62"/>
      <c r="K55" s="74"/>
    </row>
    <row r="56" spans="1:11" ht="15" customHeight="1" x14ac:dyDescent="0.2">
      <c r="A56" s="97" t="s">
        <v>44</v>
      </c>
      <c r="B56" s="62"/>
      <c r="C56" s="62"/>
      <c r="D56" s="62"/>
      <c r="E56" s="62"/>
      <c r="F56" s="62"/>
      <c r="G56" s="62"/>
      <c r="H56" s="62"/>
      <c r="I56" s="62"/>
      <c r="J56" s="62"/>
      <c r="K56" s="74"/>
    </row>
    <row r="57" spans="1:11" ht="15" customHeight="1" x14ac:dyDescent="0.2">
      <c r="A57" s="97" t="s">
        <v>13</v>
      </c>
      <c r="B57" s="62"/>
      <c r="C57" s="62"/>
      <c r="D57" s="62"/>
      <c r="E57" s="62"/>
      <c r="F57" s="62"/>
      <c r="G57" s="62"/>
      <c r="H57" s="62"/>
      <c r="I57" s="62"/>
      <c r="J57" s="62"/>
      <c r="K57" s="74"/>
    </row>
    <row r="58" spans="1:11" ht="15" customHeight="1" x14ac:dyDescent="0.2">
      <c r="A58" s="96" t="s">
        <v>150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1" ht="15" customHeight="1" x14ac:dyDescent="0.2">
      <c r="A59" s="100" t="s">
        <v>148</v>
      </c>
      <c r="B59" s="62"/>
      <c r="C59" s="62"/>
      <c r="D59" s="62"/>
      <c r="E59" s="62"/>
      <c r="F59" s="62"/>
      <c r="G59" s="62"/>
      <c r="H59" s="62"/>
      <c r="I59" s="62"/>
      <c r="J59" s="62"/>
    </row>
    <row r="60" spans="1:11" ht="15" customHeight="1" x14ac:dyDescent="0.2">
      <c r="A60" s="100" t="s">
        <v>149</v>
      </c>
      <c r="B60" s="62"/>
      <c r="C60" s="62"/>
      <c r="D60" s="62"/>
      <c r="E60" s="62"/>
      <c r="F60" s="62"/>
      <c r="G60" s="62"/>
      <c r="H60" s="62"/>
      <c r="I60" s="62"/>
      <c r="J60" s="62"/>
    </row>
    <row r="61" spans="1:11" ht="15" customHeight="1" x14ac:dyDescent="0.2">
      <c r="A61" s="98" t="s">
        <v>23</v>
      </c>
      <c r="B61" s="75">
        <f t="shared" ref="B61:J61" si="14">+B5+B6+B13+B29+B59+B60</f>
        <v>0</v>
      </c>
      <c r="C61" s="75">
        <f t="shared" si="14"/>
        <v>0</v>
      </c>
      <c r="D61" s="75">
        <f t="shared" si="14"/>
        <v>0</v>
      </c>
      <c r="E61" s="75">
        <f t="shared" si="14"/>
        <v>0</v>
      </c>
      <c r="F61" s="75">
        <f t="shared" si="14"/>
        <v>0</v>
      </c>
      <c r="G61" s="75">
        <f t="shared" si="14"/>
        <v>0</v>
      </c>
      <c r="H61" s="75">
        <f t="shared" si="14"/>
        <v>0</v>
      </c>
      <c r="I61" s="75">
        <f t="shared" si="14"/>
        <v>0</v>
      </c>
      <c r="J61" s="75">
        <f t="shared" si="14"/>
        <v>0</v>
      </c>
    </row>
  </sheetData>
  <sheetProtection algorithmName="SHA-512" hashValue="5/ZN+VzsdJdPt2WlPyQ9YatapF6XS9xdQfyXl6785gBnTTlvlJK7G5qtzf7Dt1cZenVAC0eoG/kl+/TYnBrTgA==" saltValue="1hQRijSfmcpdsFqdc3LYvw==" spinCount="100000" sheet="1" objects="1" scenarios="1"/>
  <mergeCells count="7">
    <mergeCell ref="J3:J4"/>
    <mergeCell ref="B3:C3"/>
    <mergeCell ref="D3:E3"/>
    <mergeCell ref="F3:F4"/>
    <mergeCell ref="G3:G4"/>
    <mergeCell ref="H3:H4"/>
    <mergeCell ref="I3:I4"/>
  </mergeCells>
  <dataValidations count="7">
    <dataValidation type="decimal" allowBlank="1" showInputMessage="1" showErrorMessage="1" error="Esta célula deverá conter um valor numérico" sqref="B5:J5 B8:J9 B11:J12 B15:J18 B20:J23 B25:J28 B31:J33 B35:J36 B38:J43 B45:J47 B49:J52 B54:J60" xr:uid="{00000000-0002-0000-0700-000000000000}">
      <formula1>-9.99999999999999E+76</formula1>
      <formula2>9.99999999999999E+69</formula2>
    </dataValidation>
    <dataValidation type="decimal" allowBlank="1" showInputMessage="1" showErrorMessage="1" errorTitle="Terrenos e edíficios" error="Esta célula deverá conter um valor numérico" sqref="B10:J10 B6:J7" xr:uid="{00000000-0002-0000-0700-000001000000}">
      <formula1>-9.99999999999999E+37</formula1>
      <formula2>9.99999999999999E+39</formula2>
    </dataValidation>
    <dataValidation type="decimal" allowBlank="1" showInputMessage="1" showErrorMessage="1" errorTitle="Empr. grupo - Obr. e outros" error="Esta célula deverá conter um valor numérico" sqref="B13:J14" xr:uid="{00000000-0002-0000-0700-000002000000}">
      <formula1>-9.99999999999999E+49</formula1>
      <formula2>9.99999999999999E+45</formula2>
    </dataValidation>
    <dataValidation type="decimal" allowBlank="1" showInputMessage="1" showErrorMessage="1" errorTitle="Empr. assoc. - Obr. e outros" error="Esta célula deverá conter um valor numérico" sqref="B19:J19" xr:uid="{00000000-0002-0000-0700-000003000000}">
      <formula1>-9.99999999999999E+38</formula1>
      <formula2>9.99999999999999E+38</formula2>
    </dataValidation>
    <dataValidation type="decimal" allowBlank="1" showInputMessage="1" showErrorMessage="1" errorTitle="Outros inv. fin. - obrig. e  ..." error="Esta célula deverá conter um valor numérico" sqref="B24:J24" xr:uid="{00000000-0002-0000-0700-000004000000}">
      <formula1>-9.99999999999999E+38</formula1>
      <formula2>9.99999999999999E+38</formula2>
    </dataValidation>
    <dataValidation type="decimal" allowBlank="1" showInputMessage="1" showErrorMessage="1" errorTitle="Outros inv. fin. - Depósitos ..." error="Esta célula deverá conter um valor numérico" sqref="B29:J29" xr:uid="{00000000-0002-0000-0700-000005000000}">
      <formula1>-9.99999999999999E+38</formula1>
      <formula2>9.99999999999999E+38</formula2>
    </dataValidation>
    <dataValidation type="decimal" allowBlank="1" showInputMessage="1" showErrorMessage="1" errorTitle="Outros inv. fin. - Outros inv." error="Esta célula deverá conter um valor numérico" sqref="B30:J30 B34:J34 B37:J37 B48:J48 B44:J44 B53:J53" xr:uid="{00000000-0002-0000-0700-000006000000}">
      <formula1>-9.99999999999999E+38</formula1>
      <formula2>9.99999999999999E+38</formula2>
    </dataValidation>
  </dataValidations>
  <pageMargins left="0.39370078740157483" right="0.39370078740157483" top="0.59055118110236227" bottom="0.59055118110236227" header="0" footer="0"/>
  <pageSetup paperSize="9" scale="61" orientation="landscape" r:id="rId1"/>
  <headerFooter alignWithMargins="0"/>
  <ignoredErrors>
    <ignoredError sqref="B61:J61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AC50"/>
  <sheetViews>
    <sheetView showGridLines="0" zoomScaleNormal="100" workbookViewId="0"/>
  </sheetViews>
  <sheetFormatPr defaultColWidth="12" defaultRowHeight="11.25" x14ac:dyDescent="0.2"/>
  <cols>
    <col min="1" max="1" width="51.5703125" style="1" customWidth="1"/>
    <col min="2" max="3" width="19.7109375" style="1" customWidth="1"/>
    <col min="4" max="16384" width="12" style="1"/>
  </cols>
  <sheetData>
    <row r="1" spans="1:29" ht="12.75" customHeight="1" x14ac:dyDescent="0.2">
      <c r="A1" s="88" t="s">
        <v>246</v>
      </c>
      <c r="B1" s="20"/>
      <c r="C1" s="20"/>
    </row>
    <row r="2" spans="1:29" s="6" customFormat="1" ht="12.75" customHeight="1" x14ac:dyDescent="0.2">
      <c r="B2" s="159"/>
      <c r="C2" s="159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9" ht="12.75" customHeight="1" x14ac:dyDescent="0.2">
      <c r="A3" s="26" t="s">
        <v>16</v>
      </c>
      <c r="B3" s="159"/>
      <c r="C3" s="159"/>
      <c r="D3" s="6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9" ht="12.75" customHeight="1" x14ac:dyDescent="0.2">
      <c r="B4" s="31"/>
      <c r="C4" s="31"/>
      <c r="D4" s="3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9" ht="40.5" customHeight="1" x14ac:dyDescent="0.2">
      <c r="A5" s="28"/>
      <c r="B5" s="84" t="s">
        <v>247</v>
      </c>
      <c r="C5" s="84" t="s">
        <v>248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5" customHeight="1" x14ac:dyDescent="0.2">
      <c r="A6" s="33" t="s">
        <v>54</v>
      </c>
      <c r="B6" s="55"/>
      <c r="C6" s="55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ht="15" customHeight="1" x14ac:dyDescent="0.2">
      <c r="A7" s="1" t="s">
        <v>55</v>
      </c>
      <c r="B7" s="55"/>
      <c r="C7" s="55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ht="15" customHeight="1" x14ac:dyDescent="0.2">
      <c r="A8" s="32" t="s">
        <v>56</v>
      </c>
      <c r="B8" s="55"/>
      <c r="C8" s="55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15" customHeight="1" x14ac:dyDescent="0.2">
      <c r="A9" s="124" t="s">
        <v>265</v>
      </c>
      <c r="B9" s="16">
        <f>+B10-B11</f>
        <v>0</v>
      </c>
      <c r="C9" s="16">
        <f>+C10-C11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5" customHeight="1" x14ac:dyDescent="0.2">
      <c r="A10" s="30" t="s">
        <v>55</v>
      </c>
      <c r="B10" s="55"/>
      <c r="C10" s="55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15" customHeight="1" x14ac:dyDescent="0.2">
      <c r="A11" s="30" t="s">
        <v>56</v>
      </c>
      <c r="B11" s="55"/>
      <c r="C11" s="55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15" customHeight="1" x14ac:dyDescent="0.2">
      <c r="A12" s="19" t="s">
        <v>240</v>
      </c>
      <c r="B12" s="16">
        <f>+B13-B14+B15+B20</f>
        <v>0</v>
      </c>
      <c r="C12" s="4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15" customHeight="1" x14ac:dyDescent="0.2">
      <c r="A13" s="30" t="s">
        <v>65</v>
      </c>
      <c r="B13" s="55"/>
      <c r="C13" s="4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15" customHeight="1" x14ac:dyDescent="0.2">
      <c r="A14" s="30" t="s">
        <v>66</v>
      </c>
      <c r="B14" s="55"/>
      <c r="C14" s="4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5" customHeight="1" x14ac:dyDescent="0.2">
      <c r="A15" s="30" t="s">
        <v>61</v>
      </c>
      <c r="B15" s="16">
        <f>+B16+B17-B18-B19</f>
        <v>0</v>
      </c>
      <c r="C15" s="4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15" customHeight="1" x14ac:dyDescent="0.2">
      <c r="A16" s="125" t="s">
        <v>266</v>
      </c>
      <c r="B16" s="55"/>
      <c r="C16" s="4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" customHeight="1" x14ac:dyDescent="0.2">
      <c r="A17" s="34" t="s">
        <v>67</v>
      </c>
      <c r="B17" s="55"/>
      <c r="C17" s="4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" customHeight="1" x14ac:dyDescent="0.2">
      <c r="A18" s="125" t="s">
        <v>267</v>
      </c>
      <c r="B18" s="55"/>
      <c r="C18" s="4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15" customHeight="1" x14ac:dyDescent="0.2">
      <c r="A19" s="34" t="s">
        <v>68</v>
      </c>
      <c r="B19" s="55"/>
      <c r="C19" s="49"/>
    </row>
    <row r="20" spans="1:29" ht="15" customHeight="1" x14ac:dyDescent="0.2">
      <c r="A20" s="30" t="s">
        <v>64</v>
      </c>
      <c r="B20" s="55"/>
      <c r="C20" s="49"/>
    </row>
    <row r="21" spans="1:29" ht="15" customHeight="1" x14ac:dyDescent="0.2">
      <c r="A21" s="19" t="s">
        <v>242</v>
      </c>
      <c r="B21" s="49"/>
      <c r="C21" s="16">
        <f>+C22-C23+C24-C29+C30+C35</f>
        <v>0</v>
      </c>
    </row>
    <row r="22" spans="1:29" ht="15" customHeight="1" x14ac:dyDescent="0.2">
      <c r="A22" s="30" t="s">
        <v>57</v>
      </c>
      <c r="B22" s="49"/>
      <c r="C22" s="55"/>
    </row>
    <row r="23" spans="1:29" ht="15" customHeight="1" x14ac:dyDescent="0.2">
      <c r="A23" s="30" t="s">
        <v>58</v>
      </c>
      <c r="B23" s="49"/>
      <c r="C23" s="55"/>
    </row>
    <row r="24" spans="1:29" ht="15" customHeight="1" x14ac:dyDescent="0.2">
      <c r="A24" s="30" t="s">
        <v>59</v>
      </c>
      <c r="B24" s="49"/>
      <c r="C24" s="16">
        <f>-C25+C26-C27+C28</f>
        <v>0</v>
      </c>
    </row>
    <row r="25" spans="1:29" ht="15" customHeight="1" x14ac:dyDescent="0.2">
      <c r="A25" s="125" t="s">
        <v>268</v>
      </c>
      <c r="B25" s="49"/>
      <c r="C25" s="55"/>
    </row>
    <row r="26" spans="1:29" ht="15" customHeight="1" x14ac:dyDescent="0.2">
      <c r="A26" s="125" t="s">
        <v>269</v>
      </c>
      <c r="B26" s="49"/>
      <c r="C26" s="55"/>
    </row>
    <row r="27" spans="1:29" ht="15" customHeight="1" x14ac:dyDescent="0.2">
      <c r="A27" s="125" t="s">
        <v>270</v>
      </c>
      <c r="B27" s="49"/>
      <c r="C27" s="55"/>
    </row>
    <row r="28" spans="1:29" ht="15" customHeight="1" x14ac:dyDescent="0.2">
      <c r="A28" s="125" t="s">
        <v>271</v>
      </c>
      <c r="B28" s="49"/>
      <c r="C28" s="55"/>
    </row>
    <row r="29" spans="1:29" ht="15" customHeight="1" x14ac:dyDescent="0.2">
      <c r="A29" s="15" t="s">
        <v>60</v>
      </c>
      <c r="B29" s="49"/>
      <c r="C29" s="55"/>
    </row>
    <row r="30" spans="1:29" ht="15" customHeight="1" x14ac:dyDescent="0.2">
      <c r="A30" s="30" t="s">
        <v>61</v>
      </c>
      <c r="B30" s="49"/>
      <c r="C30" s="16">
        <f>+C31+C32-C33-C34</f>
        <v>0</v>
      </c>
    </row>
    <row r="31" spans="1:29" ht="15" customHeight="1" x14ac:dyDescent="0.2">
      <c r="A31" s="125" t="s">
        <v>266</v>
      </c>
      <c r="B31" s="49"/>
      <c r="C31" s="55"/>
    </row>
    <row r="32" spans="1:29" ht="15" customHeight="1" x14ac:dyDescent="0.2">
      <c r="A32" s="34" t="s">
        <v>63</v>
      </c>
      <c r="B32" s="49"/>
      <c r="C32" s="55"/>
    </row>
    <row r="33" spans="1:3" ht="15" customHeight="1" x14ac:dyDescent="0.2">
      <c r="A33" s="125" t="s">
        <v>267</v>
      </c>
      <c r="B33" s="49"/>
      <c r="C33" s="55"/>
    </row>
    <row r="34" spans="1:3" ht="15" customHeight="1" x14ac:dyDescent="0.2">
      <c r="A34" s="34" t="s">
        <v>62</v>
      </c>
      <c r="B34" s="49"/>
      <c r="C34" s="55"/>
    </row>
    <row r="35" spans="1:3" ht="15" customHeight="1" x14ac:dyDescent="0.2">
      <c r="A35" s="30" t="s">
        <v>64</v>
      </c>
      <c r="B35" s="49"/>
      <c r="C35" s="55"/>
    </row>
    <row r="36" spans="1:3" ht="15" customHeight="1" x14ac:dyDescent="0.2">
      <c r="A36" s="19" t="s">
        <v>241</v>
      </c>
      <c r="B36" s="16">
        <f>B37-B40+B41+B46</f>
        <v>0</v>
      </c>
      <c r="C36" s="16">
        <f>C37-C40+C41+C46</f>
        <v>0</v>
      </c>
    </row>
    <row r="37" spans="1:3" ht="15" customHeight="1" x14ac:dyDescent="0.2">
      <c r="A37" s="30" t="s">
        <v>59</v>
      </c>
      <c r="B37" s="16">
        <f>-B38+B39</f>
        <v>0</v>
      </c>
      <c r="C37" s="16">
        <f>-C38+C39</f>
        <v>0</v>
      </c>
    </row>
    <row r="38" spans="1:3" ht="15" customHeight="1" x14ac:dyDescent="0.2">
      <c r="A38" s="125" t="s">
        <v>270</v>
      </c>
      <c r="B38" s="55"/>
      <c r="C38" s="55"/>
    </row>
    <row r="39" spans="1:3" ht="15" customHeight="1" x14ac:dyDescent="0.2">
      <c r="A39" s="125" t="s">
        <v>271</v>
      </c>
      <c r="B39" s="55"/>
      <c r="C39" s="55"/>
    </row>
    <row r="40" spans="1:3" ht="15" customHeight="1" x14ac:dyDescent="0.2">
      <c r="A40" s="15" t="s">
        <v>60</v>
      </c>
      <c r="B40" s="55"/>
      <c r="C40" s="55"/>
    </row>
    <row r="41" spans="1:3" ht="15" customHeight="1" x14ac:dyDescent="0.2">
      <c r="A41" s="30" t="s">
        <v>61</v>
      </c>
      <c r="B41" s="16">
        <f>+B42+B43-B44-B45</f>
        <v>0</v>
      </c>
      <c r="C41" s="16">
        <f>+C42+C43-C44-C45</f>
        <v>0</v>
      </c>
    </row>
    <row r="42" spans="1:3" ht="15" customHeight="1" x14ac:dyDescent="0.2">
      <c r="A42" s="125" t="s">
        <v>266</v>
      </c>
      <c r="B42" s="55"/>
      <c r="C42" s="55"/>
    </row>
    <row r="43" spans="1:3" ht="15" customHeight="1" x14ac:dyDescent="0.2">
      <c r="A43" s="34" t="s">
        <v>63</v>
      </c>
      <c r="B43" s="55"/>
      <c r="C43" s="55"/>
    </row>
    <row r="44" spans="1:3" ht="15" customHeight="1" x14ac:dyDescent="0.2">
      <c r="A44" s="125" t="s">
        <v>267</v>
      </c>
      <c r="B44" s="55"/>
      <c r="C44" s="55"/>
    </row>
    <row r="45" spans="1:3" ht="15" customHeight="1" x14ac:dyDescent="0.2">
      <c r="A45" s="34" t="s">
        <v>62</v>
      </c>
      <c r="B45" s="55"/>
      <c r="C45" s="55"/>
    </row>
    <row r="46" spans="1:3" ht="15" customHeight="1" x14ac:dyDescent="0.2">
      <c r="A46" s="30" t="s">
        <v>64</v>
      </c>
      <c r="B46" s="55"/>
      <c r="C46" s="55"/>
    </row>
    <row r="47" spans="1:3" ht="15" customHeight="1" x14ac:dyDescent="0.2">
      <c r="A47" s="19" t="s">
        <v>69</v>
      </c>
      <c r="B47" s="16">
        <f>+B6+B7-B8+B9+B12+B36</f>
        <v>0</v>
      </c>
      <c r="C47" s="16">
        <f>+C6+C7-C8+C9+C21+C36</f>
        <v>0</v>
      </c>
    </row>
    <row r="48" spans="1:3" ht="15" customHeight="1" x14ac:dyDescent="0.2">
      <c r="A48" s="19" t="s">
        <v>70</v>
      </c>
      <c r="B48" s="55"/>
      <c r="C48" s="55"/>
    </row>
    <row r="49" spans="1:3" ht="15" customHeight="1" x14ac:dyDescent="0.2">
      <c r="A49" s="30" t="s">
        <v>73</v>
      </c>
      <c r="B49" s="55"/>
      <c r="C49" s="55"/>
    </row>
    <row r="50" spans="1:3" ht="15" customHeight="1" x14ac:dyDescent="0.2">
      <c r="A50" s="30" t="s">
        <v>74</v>
      </c>
      <c r="B50" s="55"/>
      <c r="C50" s="55"/>
    </row>
  </sheetData>
  <sheetProtection algorithmName="SHA-512" hashValue="dzKJeFFef9PdEkwag5YcnoxBP1Hj95DwKJCeKWSYpwIFuw1vBg1KZQtzayxd5RNFe6egH+0n8nRqxUzWSRgMug==" saltValue="a8F4qSlmk88BT/5YO9KdhQ==" spinCount="100000" sheet="1" objects="1" scenarios="1"/>
  <mergeCells count="1">
    <mergeCell ref="B2:C3"/>
  </mergeCells>
  <phoneticPr fontId="0" type="noConversion"/>
  <dataValidations count="2">
    <dataValidation type="decimal" allowBlank="1" showInputMessage="1" showErrorMessage="1" errorTitle="Custos com Pessoal" error="Esta célula deverá conter um valor numérico" sqref="C16:C17" xr:uid="{00000000-0002-0000-0800-000000000000}">
      <formula1>-9.99999999999999E+76</formula1>
      <formula2>9.99999999999999E+69</formula2>
    </dataValidation>
    <dataValidation type="decimal" allowBlank="1" showInputMessage="1" showErrorMessage="1" error="Esta célula deverá conter um valor numérico" sqref="B6:C8 B42:C46 B10:C11 B13:B14 B16:B20 C22:C23 C25:C29 C31:C35 B38:C40 B48:C50" xr:uid="{00000000-0002-0000-0800-000001000000}">
      <formula1>-9.99999999999999E+76</formula1>
      <formula2>9.99999999999999E+69</formula2>
    </dataValidation>
  </dataValidations>
  <pageMargins left="0.39370078740157483" right="0.39370078740157483" top="0.59055118110236227" bottom="0.59055118110236227" header="0" footer="0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2</vt:i4>
      </vt:variant>
    </vt:vector>
  </HeadingPairs>
  <TitlesOfParts>
    <vt:vector size="17" baseType="lpstr">
      <vt:lpstr>Cabeçalho</vt:lpstr>
      <vt:lpstr>Participações qualificadas</vt:lpstr>
      <vt:lpstr>Serviços futuros</vt:lpstr>
      <vt:lpstr>Identif. da componente de perda</vt:lpstr>
      <vt:lpstr>Desag. por método de transição</vt:lpstr>
      <vt:lpstr>Imputação</vt:lpstr>
      <vt:lpstr>Imparidade</vt:lpstr>
      <vt:lpstr>Afetação investimentos</vt:lpstr>
      <vt:lpstr>Terrenos e edifícios</vt:lpstr>
      <vt:lpstr>Prémios seguros Vida</vt:lpstr>
      <vt:lpstr>Número médio trabalhadores</vt:lpstr>
      <vt:lpstr>Número dependências</vt:lpstr>
      <vt:lpstr>Canais</vt:lpstr>
      <vt:lpstr>Validações</vt:lpstr>
      <vt:lpstr>versao</vt:lpstr>
      <vt:lpstr>Cabeçalho!Área_de_Impressão</vt:lpstr>
      <vt:lpstr>Canais!Área_de_Impressão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Gab. Técnicas de Supervisão</dc:creator>
  <cp:lastModifiedBy>Edite Cristina dos Santos Sequeira</cp:lastModifiedBy>
  <cp:lastPrinted>2007-10-24T08:57:09Z</cp:lastPrinted>
  <dcterms:created xsi:type="dcterms:W3CDTF">1999-01-05T12:27:38Z</dcterms:created>
  <dcterms:modified xsi:type="dcterms:W3CDTF">2024-01-18T12:03:21Z</dcterms:modified>
</cp:coreProperties>
</file>