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codeName="ThisWorkbook"/>
  <mc:AlternateContent xmlns:mc="http://schemas.openxmlformats.org/markup-compatibility/2006">
    <mc:Choice Requires="x15">
      <x15ac:absPath xmlns:x15ac="http://schemas.microsoft.com/office/spreadsheetml/2010/11/ac" url="G:\Ficheiros de Reporte\2025 Alterações reporte\Alterados\ContasES\"/>
    </mc:Choice>
  </mc:AlternateContent>
  <xr:revisionPtr revIDLastSave="2" documentId="13_ncr:1_{C7102A63-7A6D-42BB-9A0B-37E9393E3618}" xr6:coauthVersionLast="47" xr6:coauthVersionMax="47" xr10:uidLastSave="{62FFA56D-5B51-495C-8304-39AE2FBD7B0E}"/>
  <workbookProtection workbookAlgorithmName="SHA-512" workbookHashValue="1Z0GTNKmx1pkaxQ0tUZpl7s9pAMc7qtcbRg5ckZ8hma2Yhb4eKBuWhxrqT3VjKPRQ/+PWt0ZJoaGuH4MQFJlSw==" workbookSaltValue="TNmsg78ggA66KGSTkg1lWQ==" workbookSpinCount="100000" lockStructure="1"/>
  <bookViews>
    <workbookView xWindow="-28908" yWindow="2940" windowWidth="29016" windowHeight="15816" tabRatio="891" activeTab="20" xr2:uid="{00000000-000D-0000-FFFF-FFFF00000000}"/>
  </bookViews>
  <sheets>
    <sheet name="Cabeçalho" sheetId="1" r:id="rId1"/>
    <sheet name="Ativo" sheetId="2" r:id="rId2"/>
    <sheet name="Passivo" sheetId="3" r:id="rId3"/>
    <sheet name="Dem. variações do capital" sheetId="4" r:id="rId4"/>
    <sheet name="Ativos contratos seg. e ress." sheetId="29" r:id="rId5"/>
    <sheet name="Passivos contratos seg. e ress." sheetId="28" r:id="rId6"/>
    <sheet name="Dem. rendimento integral" sheetId="19" r:id="rId7"/>
    <sheet name="Contas extrapatrimoniais" sheetId="5" r:id="rId8"/>
    <sheet name="Demonstração dos resultados" sheetId="6" r:id="rId9"/>
    <sheet name="Vida" sheetId="7" r:id="rId10"/>
    <sheet name="Acidentes e doença" sheetId="8" r:id="rId11"/>
    <sheet name="Incêndio e outros danos" sheetId="9" r:id="rId12"/>
    <sheet name="Automóvel" sheetId="10" r:id="rId13"/>
    <sheet name="Marítimo e aéreo" sheetId="11" r:id="rId14"/>
    <sheet name="Mercadorias transportadas" sheetId="13" r:id="rId15"/>
    <sheet name="Responsabilidade civil geral" sheetId="14" r:id="rId16"/>
    <sheet name="Crédito e caução" sheetId="15" r:id="rId17"/>
    <sheet name="Proteção jurídica" sheetId="22" r:id="rId18"/>
    <sheet name="Assistência" sheetId="23" r:id="rId19"/>
    <sheet name="Perdas pecuniárias diversas" sheetId="24" r:id="rId20"/>
    <sheet name="FP Vendas e serviços prestados" sheetId="30" r:id="rId21"/>
    <sheet name="Validações" sheetId="16" r:id="rId22"/>
    <sheet name="versao" sheetId="18" state="hidden" r:id="rId23"/>
  </sheets>
  <definedNames>
    <definedName name="_xlnm.Print_Area" localSheetId="10">'Acidentes e doença'!$A$5:$A$136</definedName>
    <definedName name="_xlnm.Print_Area" localSheetId="18">Assistência!$A$5:$A$136</definedName>
    <definedName name="_xlnm.Print_Area" localSheetId="12">Automóvel!$A$5:$A$136</definedName>
    <definedName name="_xlnm.Print_Area" localSheetId="7">'Contas extrapatrimoniais'!$A$1:$B$17</definedName>
    <definedName name="_xlnm.Print_Area" localSheetId="16">'Crédito e caução'!$A$5:$A$136</definedName>
    <definedName name="_xlnm.Print_Area" localSheetId="3">'Dem. variações do capital'!$A$1:$AD$39</definedName>
    <definedName name="_xlnm.Print_Area" localSheetId="8">'Demonstração dos resultados'!$A$5:$A$52</definedName>
    <definedName name="_xlnm.Print_Area" localSheetId="20">'FP Vendas e serviços prestados'!$C$1:$H$31</definedName>
    <definedName name="_xlnm.Print_Area" localSheetId="11">'Incêndio e outros danos'!$A$5:$A$136</definedName>
    <definedName name="_xlnm.Print_Area" localSheetId="13">'Marítimo e aéreo'!$A$5:$A$136</definedName>
    <definedName name="_xlnm.Print_Area" localSheetId="14">'Mercadorias transportadas'!$A$5:$A$136</definedName>
    <definedName name="_xlnm.Print_Area" localSheetId="19">'Perdas pecuniárias diversas'!$A$5:$A$136</definedName>
    <definedName name="_xlnm.Print_Area" localSheetId="17">'Proteção jurídica'!$A$5:$A$136</definedName>
    <definedName name="_xlnm.Print_Area" localSheetId="15">'Responsabilidade civil geral'!$A$5:$A$136</definedName>
    <definedName name="_xlnm.Print_Area" localSheetId="9">Vida!$A$5:$H$151</definedName>
    <definedName name="b_consolidado" localSheetId="20">#REF!</definedName>
    <definedName name="b_consolidado">#REF!</definedName>
    <definedName name="b_sgm" localSheetId="20">#REF!</definedName>
    <definedName name="b_sgm">#REF!</definedName>
    <definedName name="d_consolidado" localSheetId="20">#REF!</definedName>
    <definedName name="d_consolidado">#REF!</definedName>
    <definedName name="d_sgm" localSheetId="20">#REF!</definedName>
    <definedName name="d_sgm">#REF!</definedName>
    <definedName name="Z_84D3E2DF_28A6_47FC_805B_47962D6563D3_.wvu.Cols" localSheetId="21" hidden="1">Validações!$A:$D</definedName>
    <definedName name="Z_84D3E2DF_28A6_47FC_805B_47962D6563D3_.wvu.PrintArea" localSheetId="10" hidden="1">'Acidentes e doença'!$A$1:$E$136</definedName>
    <definedName name="Z_84D3E2DF_28A6_47FC_805B_47962D6563D3_.wvu.PrintArea" localSheetId="18" hidden="1">Assistência!$A$1:$C$136</definedName>
    <definedName name="Z_84D3E2DF_28A6_47FC_805B_47962D6563D3_.wvu.PrintArea" localSheetId="12" hidden="1">Automóvel!$A$1:$D$136</definedName>
    <definedName name="Z_84D3E2DF_28A6_47FC_805B_47962D6563D3_.wvu.PrintArea" localSheetId="7" hidden="1">'Contas extrapatrimoniais'!$A$1:$B$12</definedName>
    <definedName name="Z_84D3E2DF_28A6_47FC_805B_47962D6563D3_.wvu.PrintArea" localSheetId="16" hidden="1">'Crédito e caução'!$A$1:$D$136</definedName>
    <definedName name="Z_84D3E2DF_28A6_47FC_805B_47962D6563D3_.wvu.PrintArea" localSheetId="3" hidden="1">'Dem. variações do capital'!$A$1:$B$11</definedName>
    <definedName name="Z_84D3E2DF_28A6_47FC_805B_47962D6563D3_.wvu.PrintArea" localSheetId="8" hidden="1">'Demonstração dos resultados'!$A$17:$A$52</definedName>
    <definedName name="Z_84D3E2DF_28A6_47FC_805B_47962D6563D3_.wvu.PrintArea" localSheetId="11" hidden="1">'Incêndio e outros danos'!$A$1:$I$136</definedName>
    <definedName name="Z_84D3E2DF_28A6_47FC_805B_47962D6563D3_.wvu.PrintArea" localSheetId="13" hidden="1">'Marítimo e aéreo'!$A$1:$D$136</definedName>
    <definedName name="Z_84D3E2DF_28A6_47FC_805B_47962D6563D3_.wvu.PrintArea" localSheetId="14" hidden="1">'Mercadorias transportadas'!$A$1:$C$136</definedName>
    <definedName name="Z_84D3E2DF_28A6_47FC_805B_47962D6563D3_.wvu.PrintArea" localSheetId="19" hidden="1">'Perdas pecuniárias diversas'!$A$1:$C$136</definedName>
    <definedName name="Z_84D3E2DF_28A6_47FC_805B_47962D6563D3_.wvu.PrintArea" localSheetId="17" hidden="1">'Proteção jurídica'!$A$1:$C$136</definedName>
    <definedName name="Z_84D3E2DF_28A6_47FC_805B_47962D6563D3_.wvu.PrintArea" localSheetId="15" hidden="1">'Responsabilidade civil geral'!$A$1:$C$136</definedName>
    <definedName name="Z_84D3E2DF_28A6_47FC_805B_47962D6563D3_.wvu.PrintArea" localSheetId="9" hidden="1">Vida!$A$1:$F$164</definedName>
  </definedNames>
  <calcPr calcId="191028"/>
  <customWorkbookViews>
    <customWorkbookView name="cpesilva - Vista pessoal" guid="{84D3E2DF-28A6-47FC-805B-47962D6563D3}" mergeInterval="0" personalView="1" maximized="1" windowWidth="1020" windowHeight="632" tabRatio="948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8" l="1"/>
  <c r="F2" i="18"/>
  <c r="E2" i="18"/>
  <c r="C2" i="18"/>
  <c r="D2" i="18"/>
  <c r="F126" i="8"/>
  <c r="F116" i="8"/>
  <c r="F98" i="8"/>
  <c r="F90" i="8"/>
  <c r="F82" i="8"/>
  <c r="J126" i="9"/>
  <c r="J116" i="9"/>
  <c r="J98" i="9"/>
  <c r="J90" i="9"/>
  <c r="J82" i="9"/>
  <c r="E126" i="10"/>
  <c r="E116" i="10"/>
  <c r="E98" i="10"/>
  <c r="E90" i="10"/>
  <c r="E82" i="10"/>
  <c r="F126" i="11"/>
  <c r="E126" i="11"/>
  <c r="F116" i="11"/>
  <c r="E116" i="11"/>
  <c r="F98" i="11"/>
  <c r="E98" i="11"/>
  <c r="F90" i="11"/>
  <c r="E90" i="11"/>
  <c r="F82" i="11"/>
  <c r="E82" i="11"/>
  <c r="D126" i="13"/>
  <c r="D116" i="13"/>
  <c r="D98" i="13"/>
  <c r="D90" i="13"/>
  <c r="D82" i="13"/>
  <c r="D126" i="14"/>
  <c r="D116" i="14"/>
  <c r="D98" i="14"/>
  <c r="D90" i="14"/>
  <c r="D82" i="14"/>
  <c r="D136" i="14" s="1"/>
  <c r="E126" i="15"/>
  <c r="E116" i="15"/>
  <c r="E98" i="15"/>
  <c r="E90" i="15"/>
  <c r="E82" i="15"/>
  <c r="D126" i="22"/>
  <c r="D116" i="22"/>
  <c r="D98" i="22"/>
  <c r="D90" i="22"/>
  <c r="D82" i="22"/>
  <c r="D126" i="23"/>
  <c r="D116" i="23"/>
  <c r="D98" i="23"/>
  <c r="D90" i="23"/>
  <c r="D82" i="23"/>
  <c r="D126" i="24"/>
  <c r="D116" i="24"/>
  <c r="D98" i="24"/>
  <c r="D90" i="24"/>
  <c r="D82" i="24"/>
  <c r="C131" i="24"/>
  <c r="B131" i="24" s="1"/>
  <c r="C127" i="24"/>
  <c r="C123" i="24"/>
  <c r="B123" i="24" s="1"/>
  <c r="C120" i="24"/>
  <c r="C117" i="24"/>
  <c r="B117" i="24" s="1"/>
  <c r="C112" i="24"/>
  <c r="C109" i="24"/>
  <c r="B109" i="24" s="1"/>
  <c r="C106" i="24"/>
  <c r="C102" i="24"/>
  <c r="B102" i="24" s="1"/>
  <c r="C99" i="24"/>
  <c r="B99" i="24" s="1"/>
  <c r="C95" i="24"/>
  <c r="C91" i="24"/>
  <c r="C87" i="24"/>
  <c r="B87" i="24" s="1"/>
  <c r="C83" i="24"/>
  <c r="B83" i="24" s="1"/>
  <c r="C77" i="24"/>
  <c r="C74" i="24"/>
  <c r="C71" i="24"/>
  <c r="B71" i="24"/>
  <c r="C68" i="24"/>
  <c r="C64" i="24"/>
  <c r="C61" i="24"/>
  <c r="B61" i="24" s="1"/>
  <c r="C58" i="24"/>
  <c r="B58" i="24" s="1"/>
  <c r="C54" i="24"/>
  <c r="C50" i="24"/>
  <c r="B50" i="24" s="1"/>
  <c r="C47" i="24"/>
  <c r="B47" i="24" s="1"/>
  <c r="C44" i="24"/>
  <c r="B44" i="24" s="1"/>
  <c r="C41" i="24"/>
  <c r="C37" i="24"/>
  <c r="C34" i="24"/>
  <c r="B34" i="24" s="1"/>
  <c r="C31" i="24"/>
  <c r="B31" i="24" s="1"/>
  <c r="C28" i="24"/>
  <c r="C25" i="24"/>
  <c r="B25" i="24" s="1"/>
  <c r="C20" i="24"/>
  <c r="B20" i="24" s="1"/>
  <c r="C17" i="24"/>
  <c r="C14" i="24"/>
  <c r="C11" i="24"/>
  <c r="C10" i="24" s="1"/>
  <c r="B10" i="24" s="1"/>
  <c r="C7" i="24"/>
  <c r="C131" i="23"/>
  <c r="B131" i="23" s="1"/>
  <c r="C127" i="23"/>
  <c r="C126" i="23" s="1"/>
  <c r="B126" i="23" s="1"/>
  <c r="C123" i="23"/>
  <c r="B123" i="23" s="1"/>
  <c r="C120" i="23"/>
  <c r="C117" i="23"/>
  <c r="B117" i="23" s="1"/>
  <c r="C112" i="23"/>
  <c r="C109" i="23"/>
  <c r="B109" i="23" s="1"/>
  <c r="C106" i="23"/>
  <c r="C102" i="23"/>
  <c r="B102" i="23" s="1"/>
  <c r="C99" i="23"/>
  <c r="C95" i="23"/>
  <c r="B95" i="23" s="1"/>
  <c r="C91" i="23"/>
  <c r="C87" i="23"/>
  <c r="C83" i="23"/>
  <c r="C77" i="23"/>
  <c r="C74" i="23"/>
  <c r="C71" i="23"/>
  <c r="B71" i="23" s="1"/>
  <c r="C68" i="23"/>
  <c r="C64" i="23"/>
  <c r="B64" i="23" s="1"/>
  <c r="C61" i="23"/>
  <c r="C58" i="23"/>
  <c r="C54" i="23"/>
  <c r="B54" i="23" s="1"/>
  <c r="C50" i="23"/>
  <c r="C47" i="23"/>
  <c r="B47" i="23" s="1"/>
  <c r="C44" i="23"/>
  <c r="B44" i="23" s="1"/>
  <c r="C41" i="23"/>
  <c r="B41" i="23" s="1"/>
  <c r="C37" i="23"/>
  <c r="C34" i="23"/>
  <c r="C31" i="23"/>
  <c r="B31" i="23"/>
  <c r="C28" i="23"/>
  <c r="C25" i="23"/>
  <c r="C20" i="23"/>
  <c r="C17" i="23"/>
  <c r="B17" i="23" s="1"/>
  <c r="C14" i="23"/>
  <c r="C11" i="23"/>
  <c r="C7" i="23"/>
  <c r="C131" i="22"/>
  <c r="B131" i="22" s="1"/>
  <c r="C127" i="22"/>
  <c r="C126" i="22"/>
  <c r="C123" i="22"/>
  <c r="B123" i="22" s="1"/>
  <c r="C120" i="22"/>
  <c r="C117" i="22"/>
  <c r="B117" i="22" s="1"/>
  <c r="C112" i="22"/>
  <c r="B112" i="22" s="1"/>
  <c r="C109" i="22"/>
  <c r="C106" i="22"/>
  <c r="B106" i="22" s="1"/>
  <c r="C102" i="22"/>
  <c r="C99" i="22"/>
  <c r="B99" i="22" s="1"/>
  <c r="C95" i="22"/>
  <c r="C91" i="22"/>
  <c r="C87" i="22"/>
  <c r="B87" i="22" s="1"/>
  <c r="C83" i="22"/>
  <c r="C77" i="22"/>
  <c r="B77" i="22" s="1"/>
  <c r="C74" i="22"/>
  <c r="B74" i="22" s="1"/>
  <c r="C71" i="22"/>
  <c r="B71" i="22" s="1"/>
  <c r="C68" i="22"/>
  <c r="B68" i="22" s="1"/>
  <c r="C64" i="22"/>
  <c r="B64" i="22" s="1"/>
  <c r="C61" i="22"/>
  <c r="C58" i="22"/>
  <c r="B58" i="22" s="1"/>
  <c r="C54" i="22"/>
  <c r="C50" i="22"/>
  <c r="B50" i="22" s="1"/>
  <c r="C47" i="22"/>
  <c r="B47" i="22" s="1"/>
  <c r="C44" i="22"/>
  <c r="C41" i="22"/>
  <c r="B41" i="22" s="1"/>
  <c r="C37" i="22"/>
  <c r="C34" i="22"/>
  <c r="C31" i="22"/>
  <c r="B31" i="22" s="1"/>
  <c r="C28" i="22"/>
  <c r="B28" i="22" s="1"/>
  <c r="C25" i="22"/>
  <c r="B25" i="22" s="1"/>
  <c r="C20" i="22"/>
  <c r="B20" i="22" s="1"/>
  <c r="C17" i="22"/>
  <c r="B17" i="22" s="1"/>
  <c r="C14" i="22"/>
  <c r="B14" i="22" s="1"/>
  <c r="C11" i="22"/>
  <c r="C7" i="22"/>
  <c r="D131" i="15"/>
  <c r="C131" i="15"/>
  <c r="D127" i="15"/>
  <c r="D126" i="15" s="1"/>
  <c r="C127" i="15"/>
  <c r="C126" i="15" s="1"/>
  <c r="D123" i="15"/>
  <c r="C123" i="15"/>
  <c r="D120" i="15"/>
  <c r="C120" i="15"/>
  <c r="D117" i="15"/>
  <c r="C117" i="15"/>
  <c r="D112" i="15"/>
  <c r="C112" i="15"/>
  <c r="D109" i="15"/>
  <c r="C109" i="15"/>
  <c r="D106" i="15"/>
  <c r="C106" i="15"/>
  <c r="D102" i="15"/>
  <c r="C102" i="15"/>
  <c r="D99" i="15"/>
  <c r="C99" i="15"/>
  <c r="D95" i="15"/>
  <c r="C95" i="15"/>
  <c r="D91" i="15"/>
  <c r="C91" i="15"/>
  <c r="D87" i="15"/>
  <c r="C87" i="15"/>
  <c r="D83" i="15"/>
  <c r="C83" i="15"/>
  <c r="D77" i="15"/>
  <c r="C77" i="15"/>
  <c r="D74" i="15"/>
  <c r="C74" i="15"/>
  <c r="D71" i="15"/>
  <c r="C71" i="15"/>
  <c r="D68" i="15"/>
  <c r="D80" i="15" s="1"/>
  <c r="C68" i="15"/>
  <c r="D64" i="15"/>
  <c r="C64" i="15"/>
  <c r="B64" i="15" s="1"/>
  <c r="D61" i="15"/>
  <c r="C61" i="15"/>
  <c r="B61" i="15" s="1"/>
  <c r="D58" i="15"/>
  <c r="D57" i="15" s="1"/>
  <c r="C58" i="15"/>
  <c r="D54" i="15"/>
  <c r="B54" i="15" s="1"/>
  <c r="C54" i="15"/>
  <c r="D50" i="15"/>
  <c r="C50" i="15"/>
  <c r="D47" i="15"/>
  <c r="C47" i="15"/>
  <c r="B47" i="15" s="1"/>
  <c r="D44" i="15"/>
  <c r="C44" i="15"/>
  <c r="C40" i="15" s="1"/>
  <c r="D41" i="15"/>
  <c r="C41" i="15"/>
  <c r="D37" i="15"/>
  <c r="C37" i="15"/>
  <c r="D34" i="15"/>
  <c r="C34" i="15"/>
  <c r="D31" i="15"/>
  <c r="C31" i="15"/>
  <c r="D28" i="15"/>
  <c r="C28" i="15"/>
  <c r="D25" i="15"/>
  <c r="C25" i="15"/>
  <c r="D20" i="15"/>
  <c r="C20" i="15"/>
  <c r="D17" i="15"/>
  <c r="C17" i="15"/>
  <c r="B17" i="15" s="1"/>
  <c r="D14" i="15"/>
  <c r="C14" i="15"/>
  <c r="D11" i="15"/>
  <c r="C11" i="15"/>
  <c r="D7" i="15"/>
  <c r="C7" i="15"/>
  <c r="C131" i="14"/>
  <c r="B131" i="14"/>
  <c r="C127" i="14"/>
  <c r="C123" i="14"/>
  <c r="B123" i="14" s="1"/>
  <c r="C120" i="14"/>
  <c r="C117" i="14"/>
  <c r="B117" i="14" s="1"/>
  <c r="C112" i="14"/>
  <c r="B112" i="14" s="1"/>
  <c r="C109" i="14"/>
  <c r="B109" i="14" s="1"/>
  <c r="C106" i="14"/>
  <c r="C102" i="14"/>
  <c r="C99" i="14"/>
  <c r="C95" i="14"/>
  <c r="C91" i="14"/>
  <c r="C90" i="14" s="1"/>
  <c r="B90" i="14" s="1"/>
  <c r="C87" i="14"/>
  <c r="C82" i="14" s="1"/>
  <c r="B82" i="14" s="1"/>
  <c r="C83" i="14"/>
  <c r="C77" i="14"/>
  <c r="C74" i="14"/>
  <c r="B74" i="14" s="1"/>
  <c r="C71" i="14"/>
  <c r="B71" i="14" s="1"/>
  <c r="C68" i="14"/>
  <c r="C64" i="14"/>
  <c r="C61" i="14"/>
  <c r="C58" i="14"/>
  <c r="C54" i="14"/>
  <c r="C50" i="14"/>
  <c r="B50" i="14" s="1"/>
  <c r="C47" i="14"/>
  <c r="B47" i="14" s="1"/>
  <c r="C44" i="14"/>
  <c r="C41" i="14"/>
  <c r="C37" i="14"/>
  <c r="C34" i="14"/>
  <c r="B34" i="14" s="1"/>
  <c r="C31" i="14"/>
  <c r="B31" i="14" s="1"/>
  <c r="C28" i="14"/>
  <c r="B28" i="14" s="1"/>
  <c r="C25" i="14"/>
  <c r="C20" i="14"/>
  <c r="B20" i="14" s="1"/>
  <c r="C17" i="14"/>
  <c r="C14" i="14"/>
  <c r="B14" i="14" s="1"/>
  <c r="C11" i="14"/>
  <c r="C7" i="14"/>
  <c r="C131" i="13"/>
  <c r="C127" i="13"/>
  <c r="C126" i="13"/>
  <c r="B126" i="13" s="1"/>
  <c r="C123" i="13"/>
  <c r="B123" i="13" s="1"/>
  <c r="C120" i="13"/>
  <c r="C117" i="13"/>
  <c r="C112" i="13"/>
  <c r="C109" i="13"/>
  <c r="B109" i="13" s="1"/>
  <c r="C106" i="13"/>
  <c r="C102" i="13"/>
  <c r="C99" i="13"/>
  <c r="B99" i="13" s="1"/>
  <c r="C95" i="13"/>
  <c r="C91" i="13"/>
  <c r="C87" i="13"/>
  <c r="C83" i="13"/>
  <c r="B83" i="13" s="1"/>
  <c r="C77" i="13"/>
  <c r="C74" i="13"/>
  <c r="C71" i="13"/>
  <c r="C68" i="13"/>
  <c r="B68" i="13" s="1"/>
  <c r="C64" i="13"/>
  <c r="C61" i="13"/>
  <c r="C58" i="13"/>
  <c r="C54" i="13"/>
  <c r="C50" i="13"/>
  <c r="B50" i="13" s="1"/>
  <c r="C47" i="13"/>
  <c r="C44" i="13"/>
  <c r="C41" i="13"/>
  <c r="C37" i="13"/>
  <c r="C34" i="13"/>
  <c r="C31" i="13"/>
  <c r="B31" i="13" s="1"/>
  <c r="C28" i="13"/>
  <c r="C25" i="13"/>
  <c r="C20" i="13"/>
  <c r="B20" i="13" s="1"/>
  <c r="C17" i="13"/>
  <c r="C14" i="13"/>
  <c r="C11" i="13"/>
  <c r="C10" i="13" s="1"/>
  <c r="B10" i="13" s="1"/>
  <c r="C7" i="13"/>
  <c r="D131" i="11"/>
  <c r="C131" i="11"/>
  <c r="D127" i="11"/>
  <c r="C127" i="11"/>
  <c r="B127" i="11" s="1"/>
  <c r="D123" i="11"/>
  <c r="C123" i="11"/>
  <c r="D120" i="11"/>
  <c r="C120" i="11"/>
  <c r="D117" i="11"/>
  <c r="C117" i="11"/>
  <c r="D112" i="11"/>
  <c r="C112" i="11"/>
  <c r="D109" i="11"/>
  <c r="C109" i="11"/>
  <c r="B109" i="11" s="1"/>
  <c r="D106" i="11"/>
  <c r="C106" i="11"/>
  <c r="D102" i="11"/>
  <c r="C102" i="11"/>
  <c r="D99" i="11"/>
  <c r="C99" i="11"/>
  <c r="D95" i="11"/>
  <c r="C95" i="11"/>
  <c r="D91" i="11"/>
  <c r="C91" i="11"/>
  <c r="D87" i="11"/>
  <c r="C87" i="11"/>
  <c r="D83" i="11"/>
  <c r="C83" i="11"/>
  <c r="D77" i="11"/>
  <c r="C77" i="11"/>
  <c r="B77" i="11" s="1"/>
  <c r="D74" i="11"/>
  <c r="C74" i="11"/>
  <c r="B74" i="11" s="1"/>
  <c r="D71" i="11"/>
  <c r="D80" i="11" s="1"/>
  <c r="C71" i="11"/>
  <c r="D68" i="11"/>
  <c r="C68" i="11"/>
  <c r="D64" i="11"/>
  <c r="C64" i="11"/>
  <c r="D61" i="11"/>
  <c r="C61" i="11"/>
  <c r="D58" i="11"/>
  <c r="C58" i="11"/>
  <c r="D54" i="11"/>
  <c r="C54" i="11"/>
  <c r="D50" i="11"/>
  <c r="C50" i="11"/>
  <c r="D47" i="11"/>
  <c r="C47" i="11"/>
  <c r="B47" i="11" s="1"/>
  <c r="D44" i="11"/>
  <c r="C44" i="11"/>
  <c r="D41" i="11"/>
  <c r="C41" i="11"/>
  <c r="D37" i="11"/>
  <c r="C37" i="11"/>
  <c r="B37" i="11" s="1"/>
  <c r="D34" i="11"/>
  <c r="C34" i="11"/>
  <c r="B34" i="11" s="1"/>
  <c r="D31" i="11"/>
  <c r="C31" i="11"/>
  <c r="D28" i="11"/>
  <c r="C28" i="11"/>
  <c r="C24" i="11" s="1"/>
  <c r="D25" i="11"/>
  <c r="B25" i="11" s="1"/>
  <c r="C25" i="11"/>
  <c r="D20" i="11"/>
  <c r="C20" i="11"/>
  <c r="D17" i="11"/>
  <c r="B17" i="11" s="1"/>
  <c r="C17" i="11"/>
  <c r="D14" i="11"/>
  <c r="C14" i="11"/>
  <c r="B14" i="11" s="1"/>
  <c r="D11" i="11"/>
  <c r="C11" i="11"/>
  <c r="B11" i="11" s="1"/>
  <c r="D7" i="11"/>
  <c r="C7" i="11"/>
  <c r="D131" i="10"/>
  <c r="C131" i="10"/>
  <c r="D127" i="10"/>
  <c r="C127" i="10"/>
  <c r="C126" i="10" s="1"/>
  <c r="D123" i="10"/>
  <c r="C123" i="10"/>
  <c r="B123" i="10" s="1"/>
  <c r="D120" i="10"/>
  <c r="C120" i="10"/>
  <c r="D117" i="10"/>
  <c r="C117" i="10"/>
  <c r="D112" i="10"/>
  <c r="C112" i="10"/>
  <c r="D109" i="10"/>
  <c r="C109" i="10"/>
  <c r="D106" i="10"/>
  <c r="C106" i="10"/>
  <c r="D102" i="10"/>
  <c r="C102" i="10"/>
  <c r="B102" i="10"/>
  <c r="D99" i="10"/>
  <c r="B99" i="10" s="1"/>
  <c r="C99" i="10"/>
  <c r="D95" i="10"/>
  <c r="C95" i="10"/>
  <c r="B95" i="10" s="1"/>
  <c r="D91" i="10"/>
  <c r="C91" i="10"/>
  <c r="D87" i="10"/>
  <c r="C87" i="10"/>
  <c r="D83" i="10"/>
  <c r="C83" i="10"/>
  <c r="D77" i="10"/>
  <c r="C77" i="10"/>
  <c r="D74" i="10"/>
  <c r="C74" i="10"/>
  <c r="D71" i="10"/>
  <c r="C71" i="10"/>
  <c r="D68" i="10"/>
  <c r="C68" i="10"/>
  <c r="D64" i="10"/>
  <c r="C64" i="10"/>
  <c r="D61" i="10"/>
  <c r="C61" i="10"/>
  <c r="D58" i="10"/>
  <c r="C58" i="10"/>
  <c r="D54" i="10"/>
  <c r="C54" i="10"/>
  <c r="D50" i="10"/>
  <c r="C50" i="10"/>
  <c r="D47" i="10"/>
  <c r="C47" i="10"/>
  <c r="D44" i="10"/>
  <c r="C44" i="10"/>
  <c r="D41" i="10"/>
  <c r="B41" i="10" s="1"/>
  <c r="C41" i="10"/>
  <c r="D37" i="10"/>
  <c r="C37" i="10"/>
  <c r="D34" i="10"/>
  <c r="C34" i="10"/>
  <c r="D31" i="10"/>
  <c r="C31" i="10"/>
  <c r="D28" i="10"/>
  <c r="B28" i="10" s="1"/>
  <c r="C28" i="10"/>
  <c r="D25" i="10"/>
  <c r="C25" i="10"/>
  <c r="C24" i="10" s="1"/>
  <c r="D20" i="10"/>
  <c r="C20" i="10"/>
  <c r="D17" i="10"/>
  <c r="C17" i="10"/>
  <c r="D14" i="10"/>
  <c r="D10" i="10" s="1"/>
  <c r="C14" i="10"/>
  <c r="D11" i="10"/>
  <c r="C11" i="10"/>
  <c r="D7" i="10"/>
  <c r="C7" i="10"/>
  <c r="I131" i="9"/>
  <c r="H131" i="9"/>
  <c r="G131" i="9"/>
  <c r="F131" i="9"/>
  <c r="E131" i="9"/>
  <c r="D131" i="9"/>
  <c r="C131" i="9"/>
  <c r="I127" i="9"/>
  <c r="I126" i="9" s="1"/>
  <c r="H127" i="9"/>
  <c r="H126" i="9" s="1"/>
  <c r="G127" i="9"/>
  <c r="G126" i="9" s="1"/>
  <c r="F127" i="9"/>
  <c r="F126" i="9" s="1"/>
  <c r="E127" i="9"/>
  <c r="E126" i="9" s="1"/>
  <c r="D127" i="9"/>
  <c r="D126" i="9"/>
  <c r="C127" i="9"/>
  <c r="I123" i="9"/>
  <c r="H123" i="9"/>
  <c r="G123" i="9"/>
  <c r="F123" i="9"/>
  <c r="E123" i="9"/>
  <c r="D123" i="9"/>
  <c r="C123" i="9"/>
  <c r="I120" i="9"/>
  <c r="H120" i="9"/>
  <c r="G120" i="9"/>
  <c r="F120" i="9"/>
  <c r="E120" i="9"/>
  <c r="D120" i="9"/>
  <c r="C120" i="9"/>
  <c r="I117" i="9"/>
  <c r="I116" i="9" s="1"/>
  <c r="H117" i="9"/>
  <c r="G117" i="9"/>
  <c r="F117" i="9"/>
  <c r="E117" i="9"/>
  <c r="D117" i="9"/>
  <c r="C117" i="9"/>
  <c r="I112" i="9"/>
  <c r="H112" i="9"/>
  <c r="G112" i="9"/>
  <c r="F112" i="9"/>
  <c r="E112" i="9"/>
  <c r="D112" i="9"/>
  <c r="C112" i="9"/>
  <c r="I109" i="9"/>
  <c r="H109" i="9"/>
  <c r="G109" i="9"/>
  <c r="F109" i="9"/>
  <c r="E109" i="9"/>
  <c r="D109" i="9"/>
  <c r="C109" i="9"/>
  <c r="I106" i="9"/>
  <c r="H106" i="9"/>
  <c r="G106" i="9"/>
  <c r="F106" i="9"/>
  <c r="E106" i="9"/>
  <c r="D106" i="9"/>
  <c r="C106" i="9"/>
  <c r="I102" i="9"/>
  <c r="H102" i="9"/>
  <c r="G102" i="9"/>
  <c r="F102" i="9"/>
  <c r="E102" i="9"/>
  <c r="D102" i="9"/>
  <c r="C102" i="9"/>
  <c r="C98" i="9" s="1"/>
  <c r="I99" i="9"/>
  <c r="H99" i="9"/>
  <c r="G99" i="9"/>
  <c r="F99" i="9"/>
  <c r="E99" i="9"/>
  <c r="D99" i="9"/>
  <c r="D98" i="9" s="1"/>
  <c r="C99" i="9"/>
  <c r="I95" i="9"/>
  <c r="H95" i="9"/>
  <c r="G95" i="9"/>
  <c r="F95" i="9"/>
  <c r="E95" i="9"/>
  <c r="D95" i="9"/>
  <c r="C95" i="9"/>
  <c r="I91" i="9"/>
  <c r="I90" i="9"/>
  <c r="H91" i="9"/>
  <c r="H90" i="9" s="1"/>
  <c r="G91" i="9"/>
  <c r="F91" i="9"/>
  <c r="F90" i="9" s="1"/>
  <c r="E91" i="9"/>
  <c r="D91" i="9"/>
  <c r="C91" i="9"/>
  <c r="I87" i="9"/>
  <c r="H87" i="9"/>
  <c r="H82" i="9" s="1"/>
  <c r="G87" i="9"/>
  <c r="F87" i="9"/>
  <c r="E87" i="9"/>
  <c r="D87" i="9"/>
  <c r="C87" i="9"/>
  <c r="I83" i="9"/>
  <c r="H83" i="9"/>
  <c r="G83" i="9"/>
  <c r="F83" i="9"/>
  <c r="F82" i="9"/>
  <c r="E83" i="9"/>
  <c r="D83" i="9"/>
  <c r="C83" i="9"/>
  <c r="C82" i="9"/>
  <c r="I77" i="9"/>
  <c r="H77" i="9"/>
  <c r="G77" i="9"/>
  <c r="F77" i="9"/>
  <c r="E77" i="9"/>
  <c r="D77" i="9"/>
  <c r="C77" i="9"/>
  <c r="I74" i="9"/>
  <c r="H74" i="9"/>
  <c r="G74" i="9"/>
  <c r="F74" i="9"/>
  <c r="E74" i="9"/>
  <c r="D74" i="9"/>
  <c r="C74" i="9"/>
  <c r="I71" i="9"/>
  <c r="H71" i="9"/>
  <c r="G71" i="9"/>
  <c r="F71" i="9"/>
  <c r="E71" i="9"/>
  <c r="D71" i="9"/>
  <c r="C71" i="9"/>
  <c r="I68" i="9"/>
  <c r="H68" i="9"/>
  <c r="G68" i="9"/>
  <c r="F68" i="9"/>
  <c r="E68" i="9"/>
  <c r="D68" i="9"/>
  <c r="C68" i="9"/>
  <c r="I64" i="9"/>
  <c r="H64" i="9"/>
  <c r="G64" i="9"/>
  <c r="F64" i="9"/>
  <c r="E64" i="9"/>
  <c r="D64" i="9"/>
  <c r="C64" i="9"/>
  <c r="I61" i="9"/>
  <c r="H61" i="9"/>
  <c r="G61" i="9"/>
  <c r="F61" i="9"/>
  <c r="E61" i="9"/>
  <c r="D61" i="9"/>
  <c r="C61" i="9"/>
  <c r="I58" i="9"/>
  <c r="H58" i="9"/>
  <c r="G58" i="9"/>
  <c r="F58" i="9"/>
  <c r="E58" i="9"/>
  <c r="D58" i="9"/>
  <c r="D57" i="9" s="1"/>
  <c r="C58" i="9"/>
  <c r="I54" i="9"/>
  <c r="H54" i="9"/>
  <c r="G54" i="9"/>
  <c r="F54" i="9"/>
  <c r="E54" i="9"/>
  <c r="D54" i="9"/>
  <c r="C54" i="9"/>
  <c r="I50" i="9"/>
  <c r="H50" i="9"/>
  <c r="G50" i="9"/>
  <c r="F50" i="9"/>
  <c r="E50" i="9"/>
  <c r="D50" i="9"/>
  <c r="C50" i="9"/>
  <c r="I47" i="9"/>
  <c r="H47" i="9"/>
  <c r="G47" i="9"/>
  <c r="F47" i="9"/>
  <c r="E47" i="9"/>
  <c r="D47" i="9"/>
  <c r="C47" i="9"/>
  <c r="I44" i="9"/>
  <c r="H44" i="9"/>
  <c r="G44" i="9"/>
  <c r="F44" i="9"/>
  <c r="E44" i="9"/>
  <c r="D44" i="9"/>
  <c r="C44" i="9"/>
  <c r="I41" i="9"/>
  <c r="H41" i="9"/>
  <c r="G41" i="9"/>
  <c r="G40" i="9" s="1"/>
  <c r="F41" i="9"/>
  <c r="E41" i="9"/>
  <c r="D41" i="9"/>
  <c r="C41" i="9"/>
  <c r="I37" i="9"/>
  <c r="H37" i="9"/>
  <c r="G37" i="9"/>
  <c r="F37" i="9"/>
  <c r="E37" i="9"/>
  <c r="D37" i="9"/>
  <c r="C37" i="9"/>
  <c r="I34" i="9"/>
  <c r="H34" i="9"/>
  <c r="G34" i="9"/>
  <c r="F34" i="9"/>
  <c r="E34" i="9"/>
  <c r="D34" i="9"/>
  <c r="C34" i="9"/>
  <c r="I31" i="9"/>
  <c r="H31" i="9"/>
  <c r="G31" i="9"/>
  <c r="F31" i="9"/>
  <c r="E31" i="9"/>
  <c r="D31" i="9"/>
  <c r="C31" i="9"/>
  <c r="I28" i="9"/>
  <c r="H28" i="9"/>
  <c r="G28" i="9"/>
  <c r="F28" i="9"/>
  <c r="E28" i="9"/>
  <c r="D28" i="9"/>
  <c r="C28" i="9"/>
  <c r="I25" i="9"/>
  <c r="H25" i="9"/>
  <c r="G25" i="9"/>
  <c r="F25" i="9"/>
  <c r="F24" i="9"/>
  <c r="F23" i="9" s="1"/>
  <c r="E25" i="9"/>
  <c r="E24" i="9" s="1"/>
  <c r="D25" i="9"/>
  <c r="D24" i="9" s="1"/>
  <c r="C25" i="9"/>
  <c r="I20" i="9"/>
  <c r="H20" i="9"/>
  <c r="G20" i="9"/>
  <c r="F20" i="9"/>
  <c r="E20" i="9"/>
  <c r="D20" i="9"/>
  <c r="C20" i="9"/>
  <c r="I17" i="9"/>
  <c r="H17" i="9"/>
  <c r="G17" i="9"/>
  <c r="F17" i="9"/>
  <c r="E17" i="9"/>
  <c r="D17" i="9"/>
  <c r="C17" i="9"/>
  <c r="I14" i="9"/>
  <c r="H14" i="9"/>
  <c r="G14" i="9"/>
  <c r="F14" i="9"/>
  <c r="E14" i="9"/>
  <c r="D14" i="9"/>
  <c r="C14" i="9"/>
  <c r="I11" i="9"/>
  <c r="H11" i="9"/>
  <c r="G11" i="9"/>
  <c r="F11" i="9"/>
  <c r="E11" i="9"/>
  <c r="D11" i="9"/>
  <c r="C11" i="9"/>
  <c r="I7" i="9"/>
  <c r="H7" i="9"/>
  <c r="G7" i="9"/>
  <c r="F7" i="9"/>
  <c r="E7" i="9"/>
  <c r="D7" i="9"/>
  <c r="C7" i="9"/>
  <c r="C131" i="8"/>
  <c r="C127" i="8"/>
  <c r="C126" i="8" s="1"/>
  <c r="C123" i="8"/>
  <c r="C120" i="8"/>
  <c r="C117" i="8"/>
  <c r="C112" i="8"/>
  <c r="C109" i="8"/>
  <c r="C106" i="8"/>
  <c r="C102" i="8"/>
  <c r="C99" i="8"/>
  <c r="C95" i="8"/>
  <c r="C91" i="8"/>
  <c r="C87" i="8"/>
  <c r="C83" i="8"/>
  <c r="C77" i="8"/>
  <c r="C74" i="8"/>
  <c r="C71" i="8"/>
  <c r="C68" i="8"/>
  <c r="C64" i="8"/>
  <c r="C61" i="8"/>
  <c r="C58" i="8"/>
  <c r="C54" i="8"/>
  <c r="C50" i="8"/>
  <c r="C47" i="8"/>
  <c r="C44" i="8"/>
  <c r="C41" i="8"/>
  <c r="C40" i="8" s="1"/>
  <c r="C34" i="8"/>
  <c r="C31" i="8"/>
  <c r="C28" i="8"/>
  <c r="C25" i="8"/>
  <c r="C20" i="8"/>
  <c r="C17" i="8"/>
  <c r="C14" i="8"/>
  <c r="C11" i="8"/>
  <c r="C7" i="8"/>
  <c r="B135" i="24"/>
  <c r="B134" i="24"/>
  <c r="B133" i="24"/>
  <c r="B132" i="24"/>
  <c r="B130" i="24"/>
  <c r="B129" i="24"/>
  <c r="B128" i="24"/>
  <c r="B125" i="24"/>
  <c r="B124" i="24"/>
  <c r="B122" i="24"/>
  <c r="B121" i="24"/>
  <c r="B120" i="24"/>
  <c r="B119" i="24"/>
  <c r="B118" i="24"/>
  <c r="B115" i="24"/>
  <c r="B114" i="24"/>
  <c r="B113" i="24"/>
  <c r="B112" i="24"/>
  <c r="B111" i="24"/>
  <c r="B110" i="24"/>
  <c r="B108" i="24"/>
  <c r="B107" i="24"/>
  <c r="B106" i="24"/>
  <c r="B105" i="24"/>
  <c r="B104" i="24"/>
  <c r="B103" i="24"/>
  <c r="B101" i="24"/>
  <c r="B100" i="24"/>
  <c r="B97" i="24"/>
  <c r="B96" i="24"/>
  <c r="B95" i="24"/>
  <c r="B94" i="24"/>
  <c r="B93" i="24"/>
  <c r="B92" i="24"/>
  <c r="B89" i="24"/>
  <c r="B88" i="24"/>
  <c r="B86" i="24"/>
  <c r="B85" i="24"/>
  <c r="B84" i="24"/>
  <c r="B81" i="24"/>
  <c r="B79" i="24"/>
  <c r="B78" i="24"/>
  <c r="B77" i="24"/>
  <c r="B76" i="24"/>
  <c r="B75" i="24"/>
  <c r="B74" i="24"/>
  <c r="B73" i="24"/>
  <c r="B72" i="24"/>
  <c r="B70" i="24"/>
  <c r="B69" i="24"/>
  <c r="B68" i="24"/>
  <c r="B66" i="24"/>
  <c r="B65" i="24"/>
  <c r="B64" i="24"/>
  <c r="B63" i="24"/>
  <c r="B62" i="24"/>
  <c r="B60" i="24"/>
  <c r="B59" i="24"/>
  <c r="B56" i="24"/>
  <c r="B55" i="24"/>
  <c r="B54" i="24"/>
  <c r="B52" i="24"/>
  <c r="B51" i="24"/>
  <c r="B49" i="24"/>
  <c r="B48" i="24"/>
  <c r="B46" i="24"/>
  <c r="B45" i="24"/>
  <c r="B43" i="24"/>
  <c r="B42" i="24"/>
  <c r="B39" i="24"/>
  <c r="B38" i="24"/>
  <c r="B37" i="24"/>
  <c r="B36" i="24"/>
  <c r="B35" i="24"/>
  <c r="B33" i="24"/>
  <c r="B32" i="24"/>
  <c r="B30" i="24"/>
  <c r="B29" i="24"/>
  <c r="B27" i="24"/>
  <c r="B26" i="24"/>
  <c r="B22" i="24"/>
  <c r="B21" i="24"/>
  <c r="B19" i="24"/>
  <c r="B18" i="24"/>
  <c r="B17" i="24"/>
  <c r="B16" i="24"/>
  <c r="B15" i="24"/>
  <c r="B14" i="24"/>
  <c r="B13" i="24"/>
  <c r="B12" i="24"/>
  <c r="B9" i="24"/>
  <c r="B8" i="24"/>
  <c r="B135" i="23"/>
  <c r="B134" i="23"/>
  <c r="B133" i="23"/>
  <c r="B132" i="23"/>
  <c r="B130" i="23"/>
  <c r="B129" i="23"/>
  <c r="B128" i="23"/>
  <c r="B127" i="23"/>
  <c r="B125" i="23"/>
  <c r="B124" i="23"/>
  <c r="B122" i="23"/>
  <c r="B121" i="23"/>
  <c r="B119" i="23"/>
  <c r="B118" i="23"/>
  <c r="B115" i="23"/>
  <c r="B114" i="23"/>
  <c r="B113" i="23"/>
  <c r="B112" i="23"/>
  <c r="B111" i="23"/>
  <c r="B110" i="23"/>
  <c r="B108" i="23"/>
  <c r="B107" i="23"/>
  <c r="B106" i="23"/>
  <c r="B105" i="23"/>
  <c r="B104" i="23"/>
  <c r="B103" i="23"/>
  <c r="B101" i="23"/>
  <c r="B100" i="23"/>
  <c r="B99" i="23"/>
  <c r="B97" i="23"/>
  <c r="B96" i="23"/>
  <c r="B94" i="23"/>
  <c r="B93" i="23"/>
  <c r="B92" i="23"/>
  <c r="B89" i="23"/>
  <c r="B88" i="23"/>
  <c r="B87" i="23"/>
  <c r="B86" i="23"/>
  <c r="B85" i="23"/>
  <c r="B84" i="23"/>
  <c r="B81" i="23"/>
  <c r="B79" i="23"/>
  <c r="B78" i="23"/>
  <c r="B77" i="23"/>
  <c r="B76" i="23"/>
  <c r="B75" i="23"/>
  <c r="B74" i="23"/>
  <c r="B73" i="23"/>
  <c r="B72" i="23"/>
  <c r="B70" i="23"/>
  <c r="B69" i="23"/>
  <c r="B68" i="23"/>
  <c r="B66" i="23"/>
  <c r="B65" i="23"/>
  <c r="B63" i="23"/>
  <c r="B62" i="23"/>
  <c r="B61" i="23"/>
  <c r="B60" i="23"/>
  <c r="B59" i="23"/>
  <c r="B58" i="23"/>
  <c r="B56" i="23"/>
  <c r="B55" i="23"/>
  <c r="B52" i="23"/>
  <c r="B51" i="23"/>
  <c r="B50" i="23"/>
  <c r="B49" i="23"/>
  <c r="B48" i="23"/>
  <c r="B46" i="23"/>
  <c r="B45" i="23"/>
  <c r="B43" i="23"/>
  <c r="B42" i="23"/>
  <c r="B39" i="23"/>
  <c r="B38" i="23"/>
  <c r="B37" i="23"/>
  <c r="B36" i="23"/>
  <c r="B35" i="23"/>
  <c r="B34" i="23"/>
  <c r="B33" i="23"/>
  <c r="B32" i="23"/>
  <c r="B30" i="23"/>
  <c r="B29" i="23"/>
  <c r="B28" i="23"/>
  <c r="B27" i="23"/>
  <c r="B26" i="23"/>
  <c r="B25" i="23"/>
  <c r="B22" i="23"/>
  <c r="B21" i="23"/>
  <c r="B20" i="23"/>
  <c r="B19" i="23"/>
  <c r="B18" i="23"/>
  <c r="B16" i="23"/>
  <c r="B15" i="23"/>
  <c r="B14" i="23"/>
  <c r="B13" i="23"/>
  <c r="B12" i="23"/>
  <c r="B9" i="23"/>
  <c r="B8" i="23"/>
  <c r="B7" i="23"/>
  <c r="B135" i="22"/>
  <c r="B134" i="22"/>
  <c r="B133" i="22"/>
  <c r="B132" i="22"/>
  <c r="B130" i="22"/>
  <c r="B129" i="22"/>
  <c r="B128" i="22"/>
  <c r="B127" i="22"/>
  <c r="B125" i="22"/>
  <c r="B124" i="22"/>
  <c r="B122" i="22"/>
  <c r="B121" i="22"/>
  <c r="B120" i="22"/>
  <c r="B119" i="22"/>
  <c r="B118" i="22"/>
  <c r="B115" i="22"/>
  <c r="B114" i="22"/>
  <c r="B113" i="22"/>
  <c r="B111" i="22"/>
  <c r="B110" i="22"/>
  <c r="B109" i="22"/>
  <c r="B108" i="22"/>
  <c r="B107" i="22"/>
  <c r="B105" i="22"/>
  <c r="B104" i="22"/>
  <c r="B103" i="22"/>
  <c r="B101" i="22"/>
  <c r="B100" i="22"/>
  <c r="B97" i="22"/>
  <c r="B96" i="22"/>
  <c r="B95" i="22"/>
  <c r="B94" i="22"/>
  <c r="B93" i="22"/>
  <c r="B92" i="22"/>
  <c r="B89" i="22"/>
  <c r="B88" i="22"/>
  <c r="B86" i="22"/>
  <c r="B85" i="22"/>
  <c r="B84" i="22"/>
  <c r="B81" i="22"/>
  <c r="B79" i="22"/>
  <c r="B78" i="22"/>
  <c r="B76" i="22"/>
  <c r="B75" i="22"/>
  <c r="B73" i="22"/>
  <c r="B72" i="22"/>
  <c r="B70" i="22"/>
  <c r="B69" i="22"/>
  <c r="B66" i="22"/>
  <c r="B65" i="22"/>
  <c r="B63" i="22"/>
  <c r="B62" i="22"/>
  <c r="B60" i="22"/>
  <c r="B59" i="22"/>
  <c r="B56" i="22"/>
  <c r="B55" i="22"/>
  <c r="B54" i="22"/>
  <c r="B52" i="22"/>
  <c r="B51" i="22"/>
  <c r="B49" i="22"/>
  <c r="B48" i="22"/>
  <c r="B46" i="22"/>
  <c r="B45" i="22"/>
  <c r="B44" i="22"/>
  <c r="B43" i="22"/>
  <c r="B42" i="22"/>
  <c r="B39" i="22"/>
  <c r="B38" i="22"/>
  <c r="B37" i="22"/>
  <c r="B36" i="22"/>
  <c r="B35" i="22"/>
  <c r="B34" i="22"/>
  <c r="B33" i="22"/>
  <c r="B32" i="22"/>
  <c r="B30" i="22"/>
  <c r="B29" i="22"/>
  <c r="B27" i="22"/>
  <c r="B26" i="22"/>
  <c r="B22" i="22"/>
  <c r="B21" i="22"/>
  <c r="B19" i="22"/>
  <c r="B18" i="22"/>
  <c r="B16" i="22"/>
  <c r="B15" i="22"/>
  <c r="B13" i="22"/>
  <c r="B12" i="22"/>
  <c r="B9" i="22"/>
  <c r="B8" i="22"/>
  <c r="B7" i="22"/>
  <c r="B135" i="15"/>
  <c r="B134" i="15"/>
  <c r="B133" i="15"/>
  <c r="B132" i="15"/>
  <c r="B130" i="15"/>
  <c r="B129" i="15"/>
  <c r="B128" i="15"/>
  <c r="B125" i="15"/>
  <c r="B124" i="15"/>
  <c r="B122" i="15"/>
  <c r="B121" i="15"/>
  <c r="B119" i="15"/>
  <c r="B118" i="15"/>
  <c r="B117" i="15"/>
  <c r="B115" i="15"/>
  <c r="B114" i="15"/>
  <c r="B113" i="15"/>
  <c r="B111" i="15"/>
  <c r="B110" i="15"/>
  <c r="B108" i="15"/>
  <c r="B107" i="15"/>
  <c r="B105" i="15"/>
  <c r="B104" i="15"/>
  <c r="B103" i="15"/>
  <c r="B101" i="15"/>
  <c r="B100" i="15"/>
  <c r="B97" i="15"/>
  <c r="B96" i="15"/>
  <c r="B94" i="15"/>
  <c r="B93" i="15"/>
  <c r="B92" i="15"/>
  <c r="B89" i="15"/>
  <c r="B88" i="15"/>
  <c r="B86" i="15"/>
  <c r="B85" i="15"/>
  <c r="B84" i="15"/>
  <c r="B81" i="15"/>
  <c r="B79" i="15"/>
  <c r="B78" i="15"/>
  <c r="B76" i="15"/>
  <c r="B75" i="15"/>
  <c r="B73" i="15"/>
  <c r="B72" i="15"/>
  <c r="B70" i="15"/>
  <c r="B69" i="15"/>
  <c r="B66" i="15"/>
  <c r="B65" i="15"/>
  <c r="B63" i="15"/>
  <c r="B62" i="15"/>
  <c r="B60" i="15"/>
  <c r="B59" i="15"/>
  <c r="B56" i="15"/>
  <c r="B55" i="15"/>
  <c r="B52" i="15"/>
  <c r="B51" i="15"/>
  <c r="B49" i="15"/>
  <c r="B48" i="15"/>
  <c r="B46" i="15"/>
  <c r="B45" i="15"/>
  <c r="B43" i="15"/>
  <c r="B42" i="15"/>
  <c r="B39" i="15"/>
  <c r="B38" i="15"/>
  <c r="B36" i="15"/>
  <c r="B35" i="15"/>
  <c r="B33" i="15"/>
  <c r="B32" i="15"/>
  <c r="B30" i="15"/>
  <c r="B29" i="15"/>
  <c r="B27" i="15"/>
  <c r="B26" i="15"/>
  <c r="B22" i="15"/>
  <c r="B21" i="15"/>
  <c r="B20" i="15"/>
  <c r="B19" i="15"/>
  <c r="B18" i="15"/>
  <c r="B16" i="15"/>
  <c r="B15" i="15"/>
  <c r="B13" i="15"/>
  <c r="B12" i="15"/>
  <c r="B9" i="15"/>
  <c r="B8" i="15"/>
  <c r="B135" i="14"/>
  <c r="B134" i="14"/>
  <c r="B133" i="14"/>
  <c r="B132" i="14"/>
  <c r="B130" i="14"/>
  <c r="B129" i="14"/>
  <c r="B128" i="14"/>
  <c r="B125" i="14"/>
  <c r="B124" i="14"/>
  <c r="B122" i="14"/>
  <c r="B121" i="14"/>
  <c r="B119" i="14"/>
  <c r="B118" i="14"/>
  <c r="B115" i="14"/>
  <c r="B114" i="14"/>
  <c r="B113" i="14"/>
  <c r="B111" i="14"/>
  <c r="B110" i="14"/>
  <c r="B108" i="14"/>
  <c r="B107" i="14"/>
  <c r="B106" i="14"/>
  <c r="B105" i="14"/>
  <c r="B104" i="14"/>
  <c r="B103" i="14"/>
  <c r="B101" i="14"/>
  <c r="B100" i="14"/>
  <c r="B97" i="14"/>
  <c r="B96" i="14"/>
  <c r="B95" i="14"/>
  <c r="B94" i="14"/>
  <c r="B93" i="14"/>
  <c r="B92" i="14"/>
  <c r="B89" i="14"/>
  <c r="B88" i="14"/>
  <c r="B86" i="14"/>
  <c r="B85" i="14"/>
  <c r="B84" i="14"/>
  <c r="B83" i="14"/>
  <c r="B81" i="14"/>
  <c r="B79" i="14"/>
  <c r="B78" i="14"/>
  <c r="B77" i="14"/>
  <c r="B76" i="14"/>
  <c r="B75" i="14"/>
  <c r="B73" i="14"/>
  <c r="B72" i="14"/>
  <c r="B70" i="14"/>
  <c r="B69" i="14"/>
  <c r="B68" i="14"/>
  <c r="B66" i="14"/>
  <c r="B65" i="14"/>
  <c r="B63" i="14"/>
  <c r="B62" i="14"/>
  <c r="B61" i="14"/>
  <c r="B60" i="14"/>
  <c r="B59" i="14"/>
  <c r="B56" i="14"/>
  <c r="B55" i="14"/>
  <c r="B54" i="14"/>
  <c r="B52" i="14"/>
  <c r="B51" i="14"/>
  <c r="B49" i="14"/>
  <c r="B48" i="14"/>
  <c r="B46" i="14"/>
  <c r="B45" i="14"/>
  <c r="B44" i="14"/>
  <c r="B43" i="14"/>
  <c r="B42" i="14"/>
  <c r="B39" i="14"/>
  <c r="B38" i="14"/>
  <c r="B37" i="14"/>
  <c r="B36" i="14"/>
  <c r="B35" i="14"/>
  <c r="B33" i="14"/>
  <c r="B32" i="14"/>
  <c r="B30" i="14"/>
  <c r="B29" i="14"/>
  <c r="B27" i="14"/>
  <c r="B26" i="14"/>
  <c r="B22" i="14"/>
  <c r="B21" i="14"/>
  <c r="B19" i="14"/>
  <c r="B18" i="14"/>
  <c r="B17" i="14"/>
  <c r="B16" i="14"/>
  <c r="B15" i="14"/>
  <c r="B13" i="14"/>
  <c r="B12" i="14"/>
  <c r="B9" i="14"/>
  <c r="B8" i="14"/>
  <c r="B7" i="14"/>
  <c r="B135" i="11"/>
  <c r="B134" i="11"/>
  <c r="B133" i="11"/>
  <c r="B132" i="11"/>
  <c r="B130" i="11"/>
  <c r="B129" i="11"/>
  <c r="B128" i="11"/>
  <c r="B125" i="11"/>
  <c r="B124" i="11"/>
  <c r="B122" i="11"/>
  <c r="B121" i="11"/>
  <c r="B119" i="11"/>
  <c r="B118" i="11"/>
  <c r="B115" i="11"/>
  <c r="B114" i="11"/>
  <c r="B113" i="11"/>
  <c r="B111" i="11"/>
  <c r="B110" i="11"/>
  <c r="B108" i="11"/>
  <c r="B107" i="11"/>
  <c r="B105" i="11"/>
  <c r="B104" i="11"/>
  <c r="B103" i="11"/>
  <c r="B101" i="11"/>
  <c r="B100" i="11"/>
  <c r="B99" i="11"/>
  <c r="B97" i="11"/>
  <c r="B96" i="11"/>
  <c r="B94" i="11"/>
  <c r="B93" i="11"/>
  <c r="B92" i="11"/>
  <c r="B89" i="11"/>
  <c r="B88" i="11"/>
  <c r="B86" i="11"/>
  <c r="B85" i="11"/>
  <c r="B84" i="11"/>
  <c r="B81" i="11"/>
  <c r="B79" i="11"/>
  <c r="B78" i="11"/>
  <c r="B76" i="11"/>
  <c r="B75" i="11"/>
  <c r="B73" i="11"/>
  <c r="B72" i="11"/>
  <c r="B70" i="11"/>
  <c r="B69" i="11"/>
  <c r="B68" i="11"/>
  <c r="B66" i="11"/>
  <c r="B65" i="11"/>
  <c r="B63" i="11"/>
  <c r="B62" i="11"/>
  <c r="B60" i="11"/>
  <c r="B59" i="11"/>
  <c r="B58" i="11"/>
  <c r="B56" i="11"/>
  <c r="B55" i="11"/>
  <c r="B52" i="11"/>
  <c r="B51" i="11"/>
  <c r="B49" i="11"/>
  <c r="B48" i="11"/>
  <c r="B46" i="11"/>
  <c r="B45" i="11"/>
  <c r="B43" i="11"/>
  <c r="B42" i="11"/>
  <c r="B39" i="11"/>
  <c r="B38" i="11"/>
  <c r="B36" i="11"/>
  <c r="B35" i="11"/>
  <c r="B33" i="11"/>
  <c r="B32" i="11"/>
  <c r="B30" i="11"/>
  <c r="B29" i="11"/>
  <c r="B28" i="11"/>
  <c r="B27" i="11"/>
  <c r="B26" i="11"/>
  <c r="B22" i="11"/>
  <c r="B21" i="11"/>
  <c r="B20" i="11"/>
  <c r="B19" i="11"/>
  <c r="B18" i="11"/>
  <c r="B16" i="11"/>
  <c r="B15" i="11"/>
  <c r="B13" i="11"/>
  <c r="B12" i="11"/>
  <c r="B9" i="11"/>
  <c r="B8" i="11"/>
  <c r="B135" i="10"/>
  <c r="B134" i="10"/>
  <c r="B133" i="10"/>
  <c r="B132" i="10"/>
  <c r="B130" i="10"/>
  <c r="B129" i="10"/>
  <c r="B128" i="10"/>
  <c r="B125" i="10"/>
  <c r="B124" i="10"/>
  <c r="B122" i="10"/>
  <c r="B121" i="10"/>
  <c r="B119" i="10"/>
  <c r="B118" i="10"/>
  <c r="B117" i="10"/>
  <c r="B115" i="10"/>
  <c r="B114" i="10"/>
  <c r="B113" i="10"/>
  <c r="B111" i="10"/>
  <c r="B110" i="10"/>
  <c r="B109" i="10"/>
  <c r="B108" i="10"/>
  <c r="B107" i="10"/>
  <c r="B105" i="10"/>
  <c r="B104" i="10"/>
  <c r="B103" i="10"/>
  <c r="B101" i="10"/>
  <c r="B100" i="10"/>
  <c r="B97" i="10"/>
  <c r="B96" i="10"/>
  <c r="B94" i="10"/>
  <c r="B93" i="10"/>
  <c r="B92" i="10"/>
  <c r="B89" i="10"/>
  <c r="B88" i="10"/>
  <c r="B87" i="10"/>
  <c r="B86" i="10"/>
  <c r="B85" i="10"/>
  <c r="B84" i="10"/>
  <c r="B81" i="10"/>
  <c r="B79" i="10"/>
  <c r="B78" i="10"/>
  <c r="B76" i="10"/>
  <c r="B75" i="10"/>
  <c r="B73" i="10"/>
  <c r="B72" i="10"/>
  <c r="B70" i="10"/>
  <c r="B69" i="10"/>
  <c r="B68" i="10"/>
  <c r="B66" i="10"/>
  <c r="B65" i="10"/>
  <c r="B63" i="10"/>
  <c r="B62" i="10"/>
  <c r="B60" i="10"/>
  <c r="B59" i="10"/>
  <c r="B56" i="10"/>
  <c r="B55" i="10"/>
  <c r="B52" i="10"/>
  <c r="B51" i="10"/>
  <c r="B49" i="10"/>
  <c r="B48" i="10"/>
  <c r="B47" i="10"/>
  <c r="B46" i="10"/>
  <c r="B45" i="10"/>
  <c r="B43" i="10"/>
  <c r="B42" i="10"/>
  <c r="B39" i="10"/>
  <c r="B38" i="10"/>
  <c r="B36" i="10"/>
  <c r="B35" i="10"/>
  <c r="B34" i="10"/>
  <c r="B33" i="10"/>
  <c r="B32" i="10"/>
  <c r="B30" i="10"/>
  <c r="B29" i="10"/>
  <c r="B27" i="10"/>
  <c r="B26" i="10"/>
  <c r="B22" i="10"/>
  <c r="B21" i="10"/>
  <c r="B19" i="10"/>
  <c r="B18" i="10"/>
  <c r="B17" i="10"/>
  <c r="B16" i="10"/>
  <c r="B15" i="10"/>
  <c r="B13" i="10"/>
  <c r="B12" i="10"/>
  <c r="B9" i="10"/>
  <c r="B8" i="10"/>
  <c r="B135" i="9"/>
  <c r="B134" i="9"/>
  <c r="B133" i="9"/>
  <c r="B132" i="9"/>
  <c r="B130" i="9"/>
  <c r="B129" i="9"/>
  <c r="B128" i="9"/>
  <c r="B125" i="9"/>
  <c r="B124" i="9"/>
  <c r="B122" i="9"/>
  <c r="B121" i="9"/>
  <c r="B119" i="9"/>
  <c r="B118" i="9"/>
  <c r="B115" i="9"/>
  <c r="B114" i="9"/>
  <c r="B113" i="9"/>
  <c r="B111" i="9"/>
  <c r="B110" i="9"/>
  <c r="B108" i="9"/>
  <c r="B107" i="9"/>
  <c r="B105" i="9"/>
  <c r="B104" i="9"/>
  <c r="B103" i="9"/>
  <c r="B101" i="9"/>
  <c r="B100" i="9"/>
  <c r="B97" i="9"/>
  <c r="B96" i="9"/>
  <c r="B94" i="9"/>
  <c r="B93" i="9"/>
  <c r="B92" i="9"/>
  <c r="B89" i="9"/>
  <c r="B88" i="9"/>
  <c r="B86" i="9"/>
  <c r="B85" i="9"/>
  <c r="B84" i="9"/>
  <c r="B81" i="9"/>
  <c r="B79" i="9"/>
  <c r="B78" i="9"/>
  <c r="B76" i="9"/>
  <c r="B75" i="9"/>
  <c r="B73" i="9"/>
  <c r="B72" i="9"/>
  <c r="B70" i="9"/>
  <c r="B69" i="9"/>
  <c r="B66" i="9"/>
  <c r="B65" i="9"/>
  <c r="B63" i="9"/>
  <c r="B62" i="9"/>
  <c r="B60" i="9"/>
  <c r="B59" i="9"/>
  <c r="B56" i="9"/>
  <c r="B55" i="9"/>
  <c r="B52" i="9"/>
  <c r="B51" i="9"/>
  <c r="B49" i="9"/>
  <c r="B48" i="9"/>
  <c r="B46" i="9"/>
  <c r="B45" i="9"/>
  <c r="B43" i="9"/>
  <c r="B42" i="9"/>
  <c r="B39" i="9"/>
  <c r="B38" i="9"/>
  <c r="B36" i="9"/>
  <c r="B35" i="9"/>
  <c r="B33" i="9"/>
  <c r="B32" i="9"/>
  <c r="B30" i="9"/>
  <c r="B29" i="9"/>
  <c r="B27" i="9"/>
  <c r="B26" i="9"/>
  <c r="B22" i="9"/>
  <c r="B21" i="9"/>
  <c r="B19" i="9"/>
  <c r="B18" i="9"/>
  <c r="B16" i="9"/>
  <c r="B15" i="9"/>
  <c r="B13" i="9"/>
  <c r="B12" i="9"/>
  <c r="B9" i="9"/>
  <c r="B8" i="9"/>
  <c r="B135" i="8"/>
  <c r="B134" i="8"/>
  <c r="B133" i="8"/>
  <c r="B132" i="8"/>
  <c r="B130" i="8"/>
  <c r="B129" i="8"/>
  <c r="B128" i="8"/>
  <c r="B125" i="8"/>
  <c r="B124" i="8"/>
  <c r="B122" i="8"/>
  <c r="B121" i="8"/>
  <c r="B119" i="8"/>
  <c r="B118" i="8"/>
  <c r="B115" i="8"/>
  <c r="B114" i="8"/>
  <c r="B113" i="8"/>
  <c r="B111" i="8"/>
  <c r="B110" i="8"/>
  <c r="B108" i="8"/>
  <c r="B107" i="8"/>
  <c r="B105" i="8"/>
  <c r="B104" i="8"/>
  <c r="B103" i="8"/>
  <c r="B101" i="8"/>
  <c r="B100" i="8"/>
  <c r="B97" i="8"/>
  <c r="B96" i="8"/>
  <c r="B94" i="8"/>
  <c r="B93" i="8"/>
  <c r="B92" i="8"/>
  <c r="B89" i="8"/>
  <c r="B88" i="8"/>
  <c r="B86" i="8"/>
  <c r="B85" i="8"/>
  <c r="B84" i="8"/>
  <c r="B81" i="8"/>
  <c r="B79" i="8"/>
  <c r="B78" i="8"/>
  <c r="B76" i="8"/>
  <c r="B75" i="8"/>
  <c r="B73" i="8"/>
  <c r="B72" i="8"/>
  <c r="B70" i="8"/>
  <c r="B69" i="8"/>
  <c r="B66" i="8"/>
  <c r="B65" i="8"/>
  <c r="B63" i="8"/>
  <c r="B62" i="8"/>
  <c r="B60" i="8"/>
  <c r="B59" i="8"/>
  <c r="B56" i="8"/>
  <c r="B55" i="8"/>
  <c r="B52" i="8"/>
  <c r="B51" i="8"/>
  <c r="B49" i="8"/>
  <c r="B48" i="8"/>
  <c r="B46" i="8"/>
  <c r="B45" i="8"/>
  <c r="B43" i="8"/>
  <c r="B42" i="8"/>
  <c r="B39" i="8"/>
  <c r="B38" i="8"/>
  <c r="B36" i="8"/>
  <c r="B35" i="8"/>
  <c r="B33" i="8"/>
  <c r="B32" i="8"/>
  <c r="B30" i="8"/>
  <c r="B29" i="8"/>
  <c r="B27" i="8"/>
  <c r="B26" i="8"/>
  <c r="B22" i="8"/>
  <c r="B21" i="8"/>
  <c r="B19" i="8"/>
  <c r="B18" i="8"/>
  <c r="B16" i="8"/>
  <c r="B15" i="8"/>
  <c r="B13" i="8"/>
  <c r="B12" i="8"/>
  <c r="B9" i="8"/>
  <c r="B8" i="8"/>
  <c r="B150" i="7"/>
  <c r="B48" i="6" s="1"/>
  <c r="B149" i="7"/>
  <c r="B148" i="7"/>
  <c r="B147" i="7"/>
  <c r="B146" i="7"/>
  <c r="B144" i="7"/>
  <c r="B41" i="6" s="1"/>
  <c r="E41" i="6" s="1"/>
  <c r="B143" i="7"/>
  <c r="B39" i="6" s="1"/>
  <c r="E39" i="6" s="1"/>
  <c r="B142" i="7"/>
  <c r="B141" i="7"/>
  <c r="B138" i="7"/>
  <c r="B137" i="7"/>
  <c r="B135" i="7"/>
  <c r="B134" i="7"/>
  <c r="B132" i="7"/>
  <c r="B131" i="7"/>
  <c r="B128" i="7"/>
  <c r="B32" i="6" s="1"/>
  <c r="B127" i="7"/>
  <c r="B126" i="7"/>
  <c r="B124" i="7"/>
  <c r="B123" i="7"/>
  <c r="B121" i="7"/>
  <c r="B120" i="7"/>
  <c r="B118" i="7"/>
  <c r="B117" i="7"/>
  <c r="B116" i="7"/>
  <c r="B114" i="7"/>
  <c r="B113" i="7"/>
  <c r="B110" i="7"/>
  <c r="B109" i="7"/>
  <c r="B107" i="7"/>
  <c r="B23" i="6" s="1"/>
  <c r="B106" i="7"/>
  <c r="B105" i="7"/>
  <c r="B102" i="7"/>
  <c r="B101" i="7"/>
  <c r="B99" i="7"/>
  <c r="B98" i="7"/>
  <c r="B97" i="7"/>
  <c r="B94" i="7"/>
  <c r="B92" i="7"/>
  <c r="B91" i="7"/>
  <c r="B89" i="7"/>
  <c r="B88" i="7"/>
  <c r="B86" i="7"/>
  <c r="B85" i="7"/>
  <c r="B83" i="7"/>
  <c r="B82" i="7"/>
  <c r="B79" i="7"/>
  <c r="B78" i="7"/>
  <c r="B76" i="7"/>
  <c r="B75" i="7"/>
  <c r="B73" i="7"/>
  <c r="B72" i="7"/>
  <c r="B69" i="7"/>
  <c r="B68" i="7"/>
  <c r="B65" i="7"/>
  <c r="B64" i="7"/>
  <c r="B62" i="7"/>
  <c r="B61" i="7"/>
  <c r="B59" i="7"/>
  <c r="B58" i="7"/>
  <c r="B56" i="7"/>
  <c r="B55" i="7"/>
  <c r="B52" i="7"/>
  <c r="B51" i="7"/>
  <c r="B49" i="7"/>
  <c r="B48" i="7"/>
  <c r="B46" i="7"/>
  <c r="B45" i="7"/>
  <c r="B43" i="7"/>
  <c r="B42" i="7"/>
  <c r="B40" i="7"/>
  <c r="B39" i="7"/>
  <c r="B35" i="7"/>
  <c r="B34" i="7"/>
  <c r="B32" i="7"/>
  <c r="B31" i="7"/>
  <c r="B29" i="7"/>
  <c r="B28" i="7"/>
  <c r="B26" i="7"/>
  <c r="B25" i="7"/>
  <c r="B22" i="7"/>
  <c r="B21" i="7"/>
  <c r="B19" i="7"/>
  <c r="B18" i="7"/>
  <c r="B16" i="7"/>
  <c r="B15" i="7"/>
  <c r="B13" i="7"/>
  <c r="B12" i="7"/>
  <c r="B9" i="7"/>
  <c r="B8" i="7"/>
  <c r="H139" i="7"/>
  <c r="G139" i="7"/>
  <c r="C140" i="7"/>
  <c r="C139" i="7" s="1"/>
  <c r="H145" i="7"/>
  <c r="H151" i="7"/>
  <c r="F145" i="7"/>
  <c r="E145" i="7"/>
  <c r="D145" i="7"/>
  <c r="C145" i="7"/>
  <c r="G129" i="7"/>
  <c r="G111" i="7"/>
  <c r="G103" i="7"/>
  <c r="G95" i="7"/>
  <c r="G151" i="7" s="1"/>
  <c r="F140" i="7"/>
  <c r="F139" i="7" s="1"/>
  <c r="F136" i="7"/>
  <c r="F133" i="7"/>
  <c r="F130" i="7"/>
  <c r="F125" i="7"/>
  <c r="F122" i="7"/>
  <c r="F119" i="7"/>
  <c r="F115" i="7"/>
  <c r="F112" i="7"/>
  <c r="F108" i="7"/>
  <c r="F104" i="7"/>
  <c r="F103" i="7" s="1"/>
  <c r="F100" i="7"/>
  <c r="F96" i="7"/>
  <c r="F95" i="7" s="1"/>
  <c r="F90" i="7"/>
  <c r="F87" i="7"/>
  <c r="F84" i="7"/>
  <c r="F81" i="7"/>
  <c r="F77" i="7"/>
  <c r="F74" i="7"/>
  <c r="F71" i="7"/>
  <c r="F67" i="7"/>
  <c r="F63" i="7"/>
  <c r="F60" i="7"/>
  <c r="F57" i="7"/>
  <c r="F54" i="7"/>
  <c r="F50" i="7"/>
  <c r="F47" i="7"/>
  <c r="B47" i="7" s="1"/>
  <c r="F44" i="7"/>
  <c r="F41" i="7"/>
  <c r="F38" i="7"/>
  <c r="F33" i="7"/>
  <c r="F30" i="7"/>
  <c r="F27" i="7"/>
  <c r="F24" i="7"/>
  <c r="F20" i="7"/>
  <c r="F17" i="7"/>
  <c r="F14" i="7"/>
  <c r="F11" i="7"/>
  <c r="F7" i="7"/>
  <c r="E140" i="7"/>
  <c r="E139" i="7" s="1"/>
  <c r="E136" i="7"/>
  <c r="E133" i="7"/>
  <c r="E130" i="7"/>
  <c r="E125" i="7"/>
  <c r="E122" i="7"/>
  <c r="E119" i="7"/>
  <c r="E115" i="7"/>
  <c r="E112" i="7"/>
  <c r="E108" i="7"/>
  <c r="E104" i="7"/>
  <c r="E103" i="7" s="1"/>
  <c r="E100" i="7"/>
  <c r="E95" i="7" s="1"/>
  <c r="E96" i="7"/>
  <c r="E90" i="7"/>
  <c r="E87" i="7"/>
  <c r="E84" i="7"/>
  <c r="E81" i="7"/>
  <c r="E77" i="7"/>
  <c r="E74" i="7"/>
  <c r="E71" i="7"/>
  <c r="E67" i="7"/>
  <c r="E63" i="7"/>
  <c r="E60" i="7"/>
  <c r="E57" i="7"/>
  <c r="E54" i="7"/>
  <c r="E50" i="7"/>
  <c r="E47" i="7"/>
  <c r="E44" i="7"/>
  <c r="E41" i="7"/>
  <c r="E38" i="7"/>
  <c r="E33" i="7"/>
  <c r="E30" i="7"/>
  <c r="E27" i="7"/>
  <c r="E24" i="7"/>
  <c r="E20" i="7"/>
  <c r="E17" i="7"/>
  <c r="E14" i="7"/>
  <c r="E11" i="7"/>
  <c r="E7" i="7"/>
  <c r="D140" i="7"/>
  <c r="D139" i="7" s="1"/>
  <c r="D136" i="7"/>
  <c r="D133" i="7"/>
  <c r="D130" i="7"/>
  <c r="D125" i="7"/>
  <c r="D122" i="7"/>
  <c r="D119" i="7"/>
  <c r="D115" i="7"/>
  <c r="D112" i="7"/>
  <c r="D108" i="7"/>
  <c r="D104" i="7"/>
  <c r="D100" i="7"/>
  <c r="D96" i="7"/>
  <c r="D95" i="7" s="1"/>
  <c r="D90" i="7"/>
  <c r="D87" i="7"/>
  <c r="D84" i="7"/>
  <c r="D81" i="7"/>
  <c r="D77" i="7"/>
  <c r="B77" i="7" s="1"/>
  <c r="D74" i="7"/>
  <c r="D71" i="7"/>
  <c r="D67" i="7"/>
  <c r="D63" i="7"/>
  <c r="D60" i="7"/>
  <c r="D57" i="7"/>
  <c r="D54" i="7"/>
  <c r="D53" i="7" s="1"/>
  <c r="D50" i="7"/>
  <c r="D47" i="7"/>
  <c r="D44" i="7"/>
  <c r="D41" i="7"/>
  <c r="D38" i="7"/>
  <c r="D33" i="7"/>
  <c r="D30" i="7"/>
  <c r="D27" i="7"/>
  <c r="D24" i="7"/>
  <c r="D20" i="7"/>
  <c r="D17" i="7"/>
  <c r="D14" i="7"/>
  <c r="D11" i="7"/>
  <c r="D7" i="7"/>
  <c r="C136" i="7"/>
  <c r="C133" i="7"/>
  <c r="C130" i="7"/>
  <c r="C125" i="7"/>
  <c r="C122" i="7"/>
  <c r="C119" i="7"/>
  <c r="C115" i="7"/>
  <c r="C112" i="7"/>
  <c r="C108" i="7"/>
  <c r="C104" i="7"/>
  <c r="C100" i="7"/>
  <c r="C96" i="7"/>
  <c r="C90" i="7"/>
  <c r="C87" i="7"/>
  <c r="C84" i="7"/>
  <c r="C81" i="7"/>
  <c r="C77" i="7"/>
  <c r="C74" i="7"/>
  <c r="B74" i="7" s="1"/>
  <c r="C71" i="7"/>
  <c r="C67" i="7"/>
  <c r="C63" i="7"/>
  <c r="C60" i="7"/>
  <c r="B60" i="7" s="1"/>
  <c r="C57" i="7"/>
  <c r="C54" i="7"/>
  <c r="C50" i="7"/>
  <c r="C47" i="7"/>
  <c r="C44" i="7"/>
  <c r="C41" i="7"/>
  <c r="C38" i="7"/>
  <c r="C33" i="7"/>
  <c r="C30" i="7"/>
  <c r="C27" i="7"/>
  <c r="C24" i="7"/>
  <c r="C20" i="7"/>
  <c r="C17" i="7"/>
  <c r="C14" i="7"/>
  <c r="C11" i="7"/>
  <c r="C7" i="7"/>
  <c r="E50" i="6"/>
  <c r="E42" i="6"/>
  <c r="B25" i="19"/>
  <c r="B14" i="19"/>
  <c r="B12" i="19"/>
  <c r="B10" i="19"/>
  <c r="Z11" i="28"/>
  <c r="Y11" i="28"/>
  <c r="X11" i="28"/>
  <c r="W11" i="28"/>
  <c r="B25" i="3" s="1"/>
  <c r="V11" i="28"/>
  <c r="U11" i="28"/>
  <c r="T11" i="28"/>
  <c r="S11" i="28"/>
  <c r="R11" i="28"/>
  <c r="B23" i="3" s="1"/>
  <c r="AJ38" i="28"/>
  <c r="AI38" i="28"/>
  <c r="AH38" i="28"/>
  <c r="AG38" i="28"/>
  <c r="AF38" i="28"/>
  <c r="AE38" i="28"/>
  <c r="AJ33" i="28"/>
  <c r="AI33" i="28"/>
  <c r="AH33" i="28"/>
  <c r="AG33" i="28"/>
  <c r="AF33" i="28"/>
  <c r="AE33" i="28"/>
  <c r="AJ30" i="28"/>
  <c r="AI30" i="28"/>
  <c r="AH30" i="28"/>
  <c r="AG30" i="28"/>
  <c r="AF30" i="28"/>
  <c r="AE30" i="28"/>
  <c r="AJ23" i="28"/>
  <c r="AJ21" i="28" s="1"/>
  <c r="AI23" i="28"/>
  <c r="AI21" i="28" s="1"/>
  <c r="AH23" i="28"/>
  <c r="AH21" i="28" s="1"/>
  <c r="AG23" i="28"/>
  <c r="AG21" i="28" s="1"/>
  <c r="AF23" i="28"/>
  <c r="AF21" i="28" s="1"/>
  <c r="AE23" i="28"/>
  <c r="AE21" i="28" s="1"/>
  <c r="AJ17" i="28"/>
  <c r="AI17" i="28"/>
  <c r="AH17" i="28"/>
  <c r="AG17" i="28"/>
  <c r="AF17" i="28"/>
  <c r="AE17" i="28"/>
  <c r="AJ11" i="28"/>
  <c r="AI11" i="28"/>
  <c r="AH11" i="28"/>
  <c r="AG11" i="28"/>
  <c r="AF11" i="28"/>
  <c r="B46" i="3" s="1"/>
  <c r="AE11" i="28"/>
  <c r="AC38" i="28"/>
  <c r="AC33" i="28"/>
  <c r="AC30" i="28"/>
  <c r="AC23" i="28"/>
  <c r="AC21" i="28" s="1"/>
  <c r="AC16" i="28" s="1"/>
  <c r="AC17" i="28"/>
  <c r="AC11" i="28"/>
  <c r="AB38" i="28"/>
  <c r="AB33" i="28"/>
  <c r="AB30" i="28"/>
  <c r="AB23" i="28"/>
  <c r="AB21" i="28"/>
  <c r="AB17" i="28"/>
  <c r="AB11" i="28"/>
  <c r="Q38" i="28"/>
  <c r="P38" i="28"/>
  <c r="O38" i="28"/>
  <c r="N38" i="28"/>
  <c r="M38" i="28"/>
  <c r="L38" i="28"/>
  <c r="K38" i="28"/>
  <c r="J38" i="28"/>
  <c r="I38" i="28"/>
  <c r="H38" i="28"/>
  <c r="G38" i="28"/>
  <c r="F38" i="28"/>
  <c r="E38" i="28"/>
  <c r="D38" i="28"/>
  <c r="C38" i="28"/>
  <c r="Q33" i="28"/>
  <c r="P33" i="28"/>
  <c r="O33" i="28"/>
  <c r="N33" i="28"/>
  <c r="M33" i="28"/>
  <c r="L33" i="28"/>
  <c r="K33" i="28"/>
  <c r="J33" i="28"/>
  <c r="I33" i="28"/>
  <c r="H33" i="28"/>
  <c r="G33" i="28"/>
  <c r="F33" i="28"/>
  <c r="E33" i="28"/>
  <c r="D33" i="28"/>
  <c r="C33" i="28"/>
  <c r="Q30" i="28"/>
  <c r="P30" i="28"/>
  <c r="O30" i="28"/>
  <c r="N30" i="28"/>
  <c r="M30" i="28"/>
  <c r="L30" i="28"/>
  <c r="K30" i="28"/>
  <c r="J30" i="28"/>
  <c r="I30" i="28"/>
  <c r="H30" i="28"/>
  <c r="G30" i="28"/>
  <c r="F30" i="28"/>
  <c r="E30" i="28"/>
  <c r="D30" i="28"/>
  <c r="C30" i="28"/>
  <c r="Q23" i="28"/>
  <c r="Q21" i="28" s="1"/>
  <c r="P23" i="28"/>
  <c r="P21" i="28" s="1"/>
  <c r="O23" i="28"/>
  <c r="O21" i="28" s="1"/>
  <c r="O16" i="28" s="1"/>
  <c r="N23" i="28"/>
  <c r="M23" i="28"/>
  <c r="M21" i="28" s="1"/>
  <c r="L23" i="28"/>
  <c r="L21" i="28" s="1"/>
  <c r="K23" i="28"/>
  <c r="K21" i="28" s="1"/>
  <c r="J23" i="28"/>
  <c r="J21" i="28" s="1"/>
  <c r="I23" i="28"/>
  <c r="I21" i="28" s="1"/>
  <c r="H23" i="28"/>
  <c r="H21" i="28" s="1"/>
  <c r="G23" i="28"/>
  <c r="G21" i="28" s="1"/>
  <c r="F23" i="28"/>
  <c r="E23" i="28"/>
  <c r="E21" i="28" s="1"/>
  <c r="D23" i="28"/>
  <c r="D21" i="28" s="1"/>
  <c r="C23" i="28"/>
  <c r="C21" i="28" s="1"/>
  <c r="N21" i="28"/>
  <c r="F21" i="28"/>
  <c r="Q17" i="28"/>
  <c r="P17" i="28"/>
  <c r="O17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Q11" i="28"/>
  <c r="P11" i="28"/>
  <c r="O11" i="28"/>
  <c r="N11" i="28"/>
  <c r="M11" i="28"/>
  <c r="L11" i="28"/>
  <c r="K11" i="28"/>
  <c r="J11" i="28"/>
  <c r="I11" i="28"/>
  <c r="H11" i="28"/>
  <c r="G11" i="28"/>
  <c r="F11" i="28"/>
  <c r="E11" i="28"/>
  <c r="B11" i="3" s="1"/>
  <c r="D11" i="28"/>
  <c r="C11" i="28"/>
  <c r="B38" i="28"/>
  <c r="B33" i="28"/>
  <c r="B30" i="28"/>
  <c r="B23" i="28"/>
  <c r="B21" i="28" s="1"/>
  <c r="B17" i="28"/>
  <c r="B11" i="28"/>
  <c r="AL38" i="29"/>
  <c r="AK38" i="29"/>
  <c r="AJ38" i="29"/>
  <c r="AI38" i="29"/>
  <c r="AH38" i="29"/>
  <c r="AG38" i="29"/>
  <c r="AF38" i="29"/>
  <c r="AE38" i="29"/>
  <c r="AD38" i="29"/>
  <c r="AC38" i="29"/>
  <c r="AB38" i="29"/>
  <c r="AA38" i="29"/>
  <c r="Z38" i="29"/>
  <c r="Y38" i="29"/>
  <c r="X38" i="29"/>
  <c r="W38" i="29"/>
  <c r="V38" i="29"/>
  <c r="U38" i="29"/>
  <c r="AL33" i="29"/>
  <c r="AK33" i="29"/>
  <c r="AJ33" i="29"/>
  <c r="AI33" i="29"/>
  <c r="AH33" i="29"/>
  <c r="AG33" i="29"/>
  <c r="AF33" i="29"/>
  <c r="AE33" i="29"/>
  <c r="AD33" i="29"/>
  <c r="AC33" i="29"/>
  <c r="AB33" i="29"/>
  <c r="AA33" i="29"/>
  <c r="Z33" i="29"/>
  <c r="Y33" i="29"/>
  <c r="X33" i="29"/>
  <c r="W33" i="29"/>
  <c r="V33" i="29"/>
  <c r="U33" i="29"/>
  <c r="AL30" i="29"/>
  <c r="AK30" i="29"/>
  <c r="AJ30" i="29"/>
  <c r="AI30" i="29"/>
  <c r="AH30" i="29"/>
  <c r="AG30" i="29"/>
  <c r="AF30" i="29"/>
  <c r="AE30" i="29"/>
  <c r="AD30" i="29"/>
  <c r="AD16" i="29" s="1"/>
  <c r="AC30" i="29"/>
  <c r="AB30" i="29"/>
  <c r="AA30" i="29"/>
  <c r="Z30" i="29"/>
  <c r="Y30" i="29"/>
  <c r="X30" i="29"/>
  <c r="W30" i="29"/>
  <c r="V30" i="29"/>
  <c r="U30" i="29"/>
  <c r="AL23" i="29"/>
  <c r="AL21" i="29" s="1"/>
  <c r="AK23" i="29"/>
  <c r="AK21" i="29" s="1"/>
  <c r="AJ23" i="29"/>
  <c r="AJ21" i="29" s="1"/>
  <c r="AI23" i="29"/>
  <c r="AI21" i="29" s="1"/>
  <c r="AH23" i="29"/>
  <c r="AG23" i="29"/>
  <c r="AG21" i="29" s="1"/>
  <c r="AF23" i="29"/>
  <c r="AF21" i="29" s="1"/>
  <c r="AE23" i="29"/>
  <c r="AD23" i="29"/>
  <c r="AD21" i="29" s="1"/>
  <c r="AC23" i="29"/>
  <c r="AC21" i="29" s="1"/>
  <c r="AB23" i="29"/>
  <c r="AB21" i="29" s="1"/>
  <c r="AA23" i="29"/>
  <c r="AA21" i="29" s="1"/>
  <c r="Z23" i="29"/>
  <c r="Z21" i="29" s="1"/>
  <c r="Y23" i="29"/>
  <c r="X23" i="29"/>
  <c r="X21" i="29" s="1"/>
  <c r="W23" i="29"/>
  <c r="W21" i="29" s="1"/>
  <c r="V23" i="29"/>
  <c r="V21" i="29" s="1"/>
  <c r="U23" i="29"/>
  <c r="AH21" i="29"/>
  <c r="AE21" i="29"/>
  <c r="Y21" i="29"/>
  <c r="U21" i="29"/>
  <c r="AL17" i="29"/>
  <c r="AK17" i="29"/>
  <c r="AJ17" i="29"/>
  <c r="AI17" i="29"/>
  <c r="AH17" i="29"/>
  <c r="AG17" i="29"/>
  <c r="AF17" i="29"/>
  <c r="AE17" i="29"/>
  <c r="AD17" i="29"/>
  <c r="AC17" i="29"/>
  <c r="AC16" i="29" s="1"/>
  <c r="AB17" i="29"/>
  <c r="AA17" i="29"/>
  <c r="Z17" i="29"/>
  <c r="Y17" i="29"/>
  <c r="X17" i="29"/>
  <c r="W17" i="29"/>
  <c r="V17" i="29"/>
  <c r="U17" i="29"/>
  <c r="AL11" i="29"/>
  <c r="AK11" i="29"/>
  <c r="D62" i="2" s="1"/>
  <c r="AJ11" i="29"/>
  <c r="AI11" i="29"/>
  <c r="AH11" i="29"/>
  <c r="AG11" i="29"/>
  <c r="AF11" i="29"/>
  <c r="AE11" i="29"/>
  <c r="D58" i="2" s="1"/>
  <c r="AD11" i="29"/>
  <c r="AC11" i="29"/>
  <c r="D57" i="2" s="1"/>
  <c r="AB11" i="29"/>
  <c r="AA11" i="29"/>
  <c r="Z11" i="29"/>
  <c r="Y11" i="29"/>
  <c r="X11" i="29"/>
  <c r="W11" i="29"/>
  <c r="V11" i="29"/>
  <c r="D50" i="2"/>
  <c r="U11" i="29"/>
  <c r="S38" i="29"/>
  <c r="R38" i="29"/>
  <c r="Q38" i="29"/>
  <c r="P38" i="29"/>
  <c r="O38" i="29"/>
  <c r="N38" i="29"/>
  <c r="M38" i="29"/>
  <c r="L38" i="29"/>
  <c r="K38" i="29"/>
  <c r="J38" i="29"/>
  <c r="I38" i="29"/>
  <c r="H38" i="29"/>
  <c r="G38" i="29"/>
  <c r="F38" i="29"/>
  <c r="E38" i="29"/>
  <c r="D38" i="29"/>
  <c r="C38" i="29"/>
  <c r="S33" i="29"/>
  <c r="R33" i="29"/>
  <c r="Q33" i="29"/>
  <c r="P33" i="29"/>
  <c r="O33" i="29"/>
  <c r="N33" i="29"/>
  <c r="M33" i="29"/>
  <c r="L33" i="29"/>
  <c r="K33" i="29"/>
  <c r="J33" i="29"/>
  <c r="I33" i="29"/>
  <c r="H33" i="29"/>
  <c r="G33" i="29"/>
  <c r="F33" i="29"/>
  <c r="E33" i="29"/>
  <c r="D33" i="29"/>
  <c r="C33" i="29"/>
  <c r="S30" i="29"/>
  <c r="R30" i="29"/>
  <c r="Q30" i="29"/>
  <c r="P30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C30" i="29"/>
  <c r="S23" i="29"/>
  <c r="S21" i="29" s="1"/>
  <c r="R23" i="29"/>
  <c r="R21" i="29" s="1"/>
  <c r="Q23" i="29"/>
  <c r="Q21" i="29" s="1"/>
  <c r="P23" i="29"/>
  <c r="P21" i="29" s="1"/>
  <c r="O23" i="29"/>
  <c r="O21" i="29" s="1"/>
  <c r="N23" i="29"/>
  <c r="N21" i="29"/>
  <c r="M23" i="29"/>
  <c r="L23" i="29"/>
  <c r="L21" i="29" s="1"/>
  <c r="K23" i="29"/>
  <c r="K21" i="29" s="1"/>
  <c r="J23" i="29"/>
  <c r="J21" i="29" s="1"/>
  <c r="I23" i="29"/>
  <c r="H23" i="29"/>
  <c r="G23" i="29"/>
  <c r="G21" i="29" s="1"/>
  <c r="F23" i="29"/>
  <c r="F21" i="29" s="1"/>
  <c r="E23" i="29"/>
  <c r="E21" i="29" s="1"/>
  <c r="D23" i="29"/>
  <c r="C23" i="29"/>
  <c r="C21" i="29" s="1"/>
  <c r="M21" i="29"/>
  <c r="I21" i="29"/>
  <c r="H21" i="29"/>
  <c r="D21" i="29"/>
  <c r="D16" i="29" s="1"/>
  <c r="S17" i="29"/>
  <c r="R17" i="29"/>
  <c r="Q17" i="29"/>
  <c r="P17" i="29"/>
  <c r="O17" i="29"/>
  <c r="N17" i="29"/>
  <c r="M17" i="29"/>
  <c r="M16" i="29"/>
  <c r="L17" i="29"/>
  <c r="K17" i="29"/>
  <c r="K16" i="29" s="1"/>
  <c r="J17" i="29"/>
  <c r="I17" i="29"/>
  <c r="H17" i="29"/>
  <c r="G17" i="29"/>
  <c r="F17" i="29"/>
  <c r="E17" i="29"/>
  <c r="E16" i="29" s="1"/>
  <c r="D17" i="29"/>
  <c r="C17" i="29"/>
  <c r="S11" i="29"/>
  <c r="R11" i="29"/>
  <c r="Q11" i="29"/>
  <c r="P11" i="29"/>
  <c r="O11" i="29"/>
  <c r="N11" i="29"/>
  <c r="M11" i="29"/>
  <c r="L11" i="29"/>
  <c r="K11" i="29"/>
  <c r="J11" i="29"/>
  <c r="I11" i="29"/>
  <c r="H11" i="29"/>
  <c r="G11" i="29"/>
  <c r="F11" i="29"/>
  <c r="E11" i="29"/>
  <c r="D11" i="29"/>
  <c r="C11" i="29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7" i="4"/>
  <c r="AD38" i="4"/>
  <c r="AD39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67" i="3"/>
  <c r="B63" i="3"/>
  <c r="B56" i="3"/>
  <c r="B53" i="3"/>
  <c r="D38" i="2"/>
  <c r="D37" i="2"/>
  <c r="D36" i="2"/>
  <c r="D35" i="2"/>
  <c r="D34" i="2"/>
  <c r="D33" i="2"/>
  <c r="D31" i="2"/>
  <c r="D30" i="2"/>
  <c r="D29" i="2"/>
  <c r="D27" i="2"/>
  <c r="D26" i="2"/>
  <c r="D25" i="2"/>
  <c r="D24" i="2"/>
  <c r="D22" i="2"/>
  <c r="D21" i="2"/>
  <c r="D20" i="2"/>
  <c r="D19" i="2"/>
  <c r="D18" i="2"/>
  <c r="D16" i="2"/>
  <c r="D15" i="2"/>
  <c r="D14" i="2"/>
  <c r="D13" i="2"/>
  <c r="D12" i="2"/>
  <c r="D10" i="2"/>
  <c r="D9" i="2"/>
  <c r="D8" i="2"/>
  <c r="D6" i="2"/>
  <c r="D89" i="2"/>
  <c r="D88" i="2"/>
  <c r="D87" i="2"/>
  <c r="D86" i="2"/>
  <c r="D85" i="2"/>
  <c r="D83" i="2"/>
  <c r="D82" i="2"/>
  <c r="D81" i="2"/>
  <c r="D79" i="2"/>
  <c r="B38" i="29"/>
  <c r="B33" i="29"/>
  <c r="B30" i="29"/>
  <c r="B23" i="29"/>
  <c r="B21" i="29" s="1"/>
  <c r="B17" i="29"/>
  <c r="D61" i="2"/>
  <c r="B11" i="29"/>
  <c r="D41" i="2" s="1"/>
  <c r="B3" i="29"/>
  <c r="B2" i="29"/>
  <c r="B48" i="3"/>
  <c r="AA11" i="28"/>
  <c r="B28" i="3" s="1"/>
  <c r="B3" i="28"/>
  <c r="B2" i="28"/>
  <c r="E131" i="8"/>
  <c r="E127" i="8"/>
  <c r="E126" i="8" s="1"/>
  <c r="E123" i="8"/>
  <c r="E120" i="8"/>
  <c r="E117" i="8"/>
  <c r="E112" i="8"/>
  <c r="E109" i="8"/>
  <c r="E106" i="8"/>
  <c r="E102" i="8"/>
  <c r="E99" i="8"/>
  <c r="E95" i="8"/>
  <c r="E91" i="8"/>
  <c r="E90" i="8" s="1"/>
  <c r="E87" i="8"/>
  <c r="E83" i="8"/>
  <c r="E77" i="8"/>
  <c r="E74" i="8"/>
  <c r="E71" i="8"/>
  <c r="E68" i="8"/>
  <c r="E64" i="8"/>
  <c r="E61" i="8"/>
  <c r="E58" i="8"/>
  <c r="E54" i="8"/>
  <c r="E50" i="8"/>
  <c r="E40" i="8" s="1"/>
  <c r="E47" i="8"/>
  <c r="E44" i="8"/>
  <c r="E41" i="8"/>
  <c r="E37" i="8"/>
  <c r="E34" i="8"/>
  <c r="E31" i="8"/>
  <c r="E28" i="8"/>
  <c r="E25" i="8"/>
  <c r="E20" i="8"/>
  <c r="E17" i="8"/>
  <c r="E14" i="8"/>
  <c r="E11" i="8"/>
  <c r="E7" i="8"/>
  <c r="D131" i="8"/>
  <c r="D127" i="8"/>
  <c r="D126" i="8" s="1"/>
  <c r="D123" i="8"/>
  <c r="D120" i="8"/>
  <c r="D117" i="8"/>
  <c r="D112" i="8"/>
  <c r="B112" i="8" s="1"/>
  <c r="D109" i="8"/>
  <c r="D106" i="8"/>
  <c r="D102" i="8"/>
  <c r="D99" i="8"/>
  <c r="D95" i="8"/>
  <c r="D91" i="8"/>
  <c r="D87" i="8"/>
  <c r="D83" i="8"/>
  <c r="D82" i="8"/>
  <c r="D77" i="8"/>
  <c r="D74" i="8"/>
  <c r="D71" i="8"/>
  <c r="D68" i="8"/>
  <c r="D64" i="8"/>
  <c r="D61" i="8"/>
  <c r="B61" i="8" s="1"/>
  <c r="D58" i="8"/>
  <c r="D54" i="8"/>
  <c r="D50" i="8"/>
  <c r="D47" i="8"/>
  <c r="B47" i="8" s="1"/>
  <c r="D44" i="8"/>
  <c r="D41" i="8"/>
  <c r="D37" i="8"/>
  <c r="D34" i="8"/>
  <c r="D31" i="8"/>
  <c r="D28" i="8"/>
  <c r="B28" i="8" s="1"/>
  <c r="D25" i="8"/>
  <c r="D20" i="8"/>
  <c r="D17" i="8"/>
  <c r="D14" i="8"/>
  <c r="B14" i="8" s="1"/>
  <c r="D11" i="8"/>
  <c r="D7" i="8"/>
  <c r="C37" i="8"/>
  <c r="B47" i="6"/>
  <c r="D37" i="6"/>
  <c r="D25" i="6"/>
  <c r="AD8" i="4"/>
  <c r="B36" i="4"/>
  <c r="D78" i="2"/>
  <c r="B130" i="13"/>
  <c r="B129" i="13"/>
  <c r="B128" i="13"/>
  <c r="B127" i="13"/>
  <c r="B28" i="6"/>
  <c r="B96" i="3"/>
  <c r="B12" i="13"/>
  <c r="B13" i="13"/>
  <c r="B15" i="13"/>
  <c r="B16" i="13"/>
  <c r="B18" i="13"/>
  <c r="B19" i="13"/>
  <c r="B21" i="13"/>
  <c r="B22" i="13"/>
  <c r="B26" i="13"/>
  <c r="B27" i="13"/>
  <c r="B29" i="13"/>
  <c r="B30" i="13"/>
  <c r="B32" i="13"/>
  <c r="B33" i="13"/>
  <c r="B35" i="13"/>
  <c r="B36" i="13"/>
  <c r="B38" i="13"/>
  <c r="B39" i="13"/>
  <c r="B42" i="13"/>
  <c r="B43" i="13"/>
  <c r="B45" i="13"/>
  <c r="B46" i="13"/>
  <c r="B48" i="13"/>
  <c r="B49" i="13"/>
  <c r="B51" i="13"/>
  <c r="B52" i="13"/>
  <c r="B55" i="13"/>
  <c r="B56" i="13"/>
  <c r="B59" i="13"/>
  <c r="B60" i="13"/>
  <c r="B62" i="13"/>
  <c r="B63" i="13"/>
  <c r="B65" i="13"/>
  <c r="B66" i="13"/>
  <c r="B69" i="13"/>
  <c r="B70" i="13"/>
  <c r="B72" i="13"/>
  <c r="B73" i="13"/>
  <c r="B75" i="13"/>
  <c r="B76" i="13"/>
  <c r="B78" i="13"/>
  <c r="B79" i="13"/>
  <c r="B81" i="13"/>
  <c r="B84" i="13"/>
  <c r="B85" i="13"/>
  <c r="B86" i="13"/>
  <c r="B88" i="13"/>
  <c r="B89" i="13"/>
  <c r="B92" i="13"/>
  <c r="B93" i="13"/>
  <c r="B94" i="13"/>
  <c r="B96" i="13"/>
  <c r="B97" i="13"/>
  <c r="B100" i="13"/>
  <c r="B101" i="13"/>
  <c r="B103" i="13"/>
  <c r="B104" i="13"/>
  <c r="B105" i="13"/>
  <c r="B107" i="13"/>
  <c r="B108" i="13"/>
  <c r="B110" i="13"/>
  <c r="B111" i="13"/>
  <c r="B113" i="13"/>
  <c r="B114" i="13"/>
  <c r="B115" i="13"/>
  <c r="C32" i="6" s="1"/>
  <c r="B118" i="13"/>
  <c r="B119" i="13"/>
  <c r="B121" i="13"/>
  <c r="B122" i="13"/>
  <c r="B124" i="13"/>
  <c r="B125" i="13"/>
  <c r="B132" i="13"/>
  <c r="B133" i="13"/>
  <c r="B134" i="13"/>
  <c r="B135" i="13"/>
  <c r="B28" i="13"/>
  <c r="B25" i="13"/>
  <c r="B17" i="13"/>
  <c r="B14" i="13"/>
  <c r="E44" i="6"/>
  <c r="E45" i="6"/>
  <c r="E46" i="6"/>
  <c r="E51" i="6"/>
  <c r="D39" i="2"/>
  <c r="C7" i="2"/>
  <c r="C11" i="2"/>
  <c r="C17" i="2"/>
  <c r="C23" i="2"/>
  <c r="C28" i="2"/>
  <c r="C32" i="2"/>
  <c r="C80" i="2"/>
  <c r="C84" i="2"/>
  <c r="B8" i="13"/>
  <c r="B9" i="13"/>
  <c r="B131" i="13"/>
  <c r="B117" i="13"/>
  <c r="B112" i="13"/>
  <c r="B106" i="13"/>
  <c r="B102" i="13"/>
  <c r="B95" i="13"/>
  <c r="B77" i="13"/>
  <c r="B74" i="13"/>
  <c r="B64" i="13"/>
  <c r="B61" i="13"/>
  <c r="B58" i="13"/>
  <c r="B54" i="13"/>
  <c r="B47" i="13"/>
  <c r="B44" i="13"/>
  <c r="B37" i="13"/>
  <c r="B34" i="13"/>
  <c r="B7" i="13"/>
  <c r="D33" i="6"/>
  <c r="D21" i="6"/>
  <c r="D17" i="6"/>
  <c r="B3" i="24"/>
  <c r="B2" i="24"/>
  <c r="B3" i="23"/>
  <c r="B2" i="23"/>
  <c r="B3" i="22"/>
  <c r="B2" i="22"/>
  <c r="B7" i="2"/>
  <c r="D7" i="2" s="1"/>
  <c r="B11" i="2"/>
  <c r="B17" i="2"/>
  <c r="B23" i="2"/>
  <c r="D23" i="2" s="1"/>
  <c r="B28" i="2"/>
  <c r="B32" i="2"/>
  <c r="D32" i="2" s="1"/>
  <c r="B80" i="2"/>
  <c r="D80" i="2" s="1"/>
  <c r="B84" i="2"/>
  <c r="D84" i="2" s="1"/>
  <c r="B93" i="3"/>
  <c r="B92" i="3"/>
  <c r="B81" i="3"/>
  <c r="B3" i="9"/>
  <c r="B19" i="6"/>
  <c r="B16" i="6"/>
  <c r="B97" i="3"/>
  <c r="B95" i="3"/>
  <c r="B94" i="3" s="1"/>
  <c r="B91" i="3"/>
  <c r="B90" i="3"/>
  <c r="B89" i="3"/>
  <c r="B88" i="3"/>
  <c r="B87" i="3"/>
  <c r="B80" i="3"/>
  <c r="B3" i="19"/>
  <c r="B2" i="19"/>
  <c r="B12" i="5"/>
  <c r="B8" i="5"/>
  <c r="B103" i="3"/>
  <c r="B102" i="3"/>
  <c r="B101" i="3"/>
  <c r="B100" i="3"/>
  <c r="B99" i="3"/>
  <c r="B86" i="3"/>
  <c r="B85" i="3"/>
  <c r="B84" i="3"/>
  <c r="B83" i="3"/>
  <c r="B82" i="3"/>
  <c r="B78" i="3"/>
  <c r="B77" i="3"/>
  <c r="B76" i="3"/>
  <c r="B2" i="8"/>
  <c r="B3" i="8"/>
  <c r="B2" i="2"/>
  <c r="B3" i="2"/>
  <c r="B2" i="10"/>
  <c r="B3" i="10"/>
  <c r="B2" i="6"/>
  <c r="B3" i="6"/>
  <c r="B2" i="5"/>
  <c r="B3" i="5"/>
  <c r="B2" i="4"/>
  <c r="B3" i="4"/>
  <c r="B2" i="15"/>
  <c r="B3" i="15"/>
  <c r="B2" i="9"/>
  <c r="B2" i="11"/>
  <c r="B3" i="11"/>
  <c r="B2" i="13"/>
  <c r="B3" i="13"/>
  <c r="B2" i="3"/>
  <c r="B3" i="3"/>
  <c r="B2" i="14"/>
  <c r="B3" i="14"/>
  <c r="B2" i="7"/>
  <c r="B3" i="7"/>
  <c r="B87" i="13"/>
  <c r="B120" i="13"/>
  <c r="B16" i="3"/>
  <c r="B19" i="3"/>
  <c r="B27" i="3"/>
  <c r="B24" i="3"/>
  <c r="B20" i="3"/>
  <c r="B15" i="3"/>
  <c r="B9" i="3"/>
  <c r="D52" i="2"/>
  <c r="D53" i="2"/>
  <c r="B29" i="3"/>
  <c r="I40" i="9"/>
  <c r="G10" i="9"/>
  <c r="G6" i="9" s="1"/>
  <c r="E80" i="9"/>
  <c r="D82" i="9"/>
  <c r="B117" i="9"/>
  <c r="F116" i="9"/>
  <c r="B34" i="9"/>
  <c r="B37" i="9"/>
  <c r="F80" i="9"/>
  <c r="H40" i="9"/>
  <c r="B20" i="9"/>
  <c r="C40" i="9"/>
  <c r="E98" i="9"/>
  <c r="H116" i="9"/>
  <c r="B58" i="9"/>
  <c r="C126" i="9"/>
  <c r="B126" i="9" s="1"/>
  <c r="I80" i="9"/>
  <c r="G90" i="9"/>
  <c r="B14" i="9"/>
  <c r="F10" i="9"/>
  <c r="F6" i="9" s="1"/>
  <c r="G57" i="9"/>
  <c r="G53" i="9"/>
  <c r="I57" i="9"/>
  <c r="I53" i="9" s="1"/>
  <c r="C90" i="9"/>
  <c r="B99" i="9"/>
  <c r="I98" i="9"/>
  <c r="C116" i="9"/>
  <c r="E90" i="9"/>
  <c r="B96" i="7"/>
  <c r="B18" i="6" s="1"/>
  <c r="C10" i="7"/>
  <c r="C70" i="7"/>
  <c r="C111" i="7"/>
  <c r="F70" i="7"/>
  <c r="F66" i="7"/>
  <c r="C53" i="7"/>
  <c r="D93" i="7"/>
  <c r="B140" i="7"/>
  <c r="B38" i="6" s="1"/>
  <c r="F53" i="7"/>
  <c r="B67" i="7"/>
  <c r="D111" i="7"/>
  <c r="E10" i="7"/>
  <c r="E37" i="7"/>
  <c r="E36" i="7" s="1"/>
  <c r="D70" i="7"/>
  <c r="D66" i="7" s="1"/>
  <c r="F10" i="7"/>
  <c r="B11" i="24"/>
  <c r="B91" i="24"/>
  <c r="C80" i="24"/>
  <c r="B80" i="24"/>
  <c r="B7" i="24"/>
  <c r="B11" i="23"/>
  <c r="B91" i="23"/>
  <c r="B11" i="22"/>
  <c r="B91" i="22"/>
  <c r="C80" i="22"/>
  <c r="B80" i="22" s="1"/>
  <c r="B41" i="15"/>
  <c r="B11" i="15"/>
  <c r="B91" i="15"/>
  <c r="C98" i="15"/>
  <c r="B58" i="14"/>
  <c r="B11" i="14"/>
  <c r="B91" i="14"/>
  <c r="B99" i="14"/>
  <c r="C80" i="14"/>
  <c r="B80" i="14" s="1"/>
  <c r="B11" i="13"/>
  <c r="B71" i="13"/>
  <c r="C48" i="6"/>
  <c r="E48" i="6" s="1"/>
  <c r="B91" i="13"/>
  <c r="B117" i="11"/>
  <c r="D126" i="11"/>
  <c r="B102" i="11"/>
  <c r="C10" i="11"/>
  <c r="C6" i="11" s="1"/>
  <c r="B11" i="10"/>
  <c r="B91" i="10"/>
  <c r="C98" i="10"/>
  <c r="B71" i="9"/>
  <c r="B41" i="9"/>
  <c r="D10" i="9"/>
  <c r="D6" i="9" s="1"/>
  <c r="I82" i="9"/>
  <c r="D90" i="9"/>
  <c r="G98" i="9"/>
  <c r="E116" i="9"/>
  <c r="B106" i="9"/>
  <c r="E10" i="9"/>
  <c r="C24" i="9"/>
  <c r="H98" i="9"/>
  <c r="B68" i="9"/>
  <c r="C40" i="6"/>
  <c r="E40" i="6" s="1"/>
  <c r="C16" i="6"/>
  <c r="E16" i="6" s="1"/>
  <c r="C28" i="6"/>
  <c r="E28" i="6"/>
  <c r="C23" i="11" l="1"/>
  <c r="B47" i="3"/>
  <c r="E53" i="7"/>
  <c r="F37" i="7"/>
  <c r="F36" i="7" s="1"/>
  <c r="B127" i="15"/>
  <c r="B44" i="10"/>
  <c r="B58" i="10"/>
  <c r="D24" i="11"/>
  <c r="D23" i="11" s="1"/>
  <c r="B83" i="11"/>
  <c r="C126" i="11"/>
  <c r="B126" i="11" s="1"/>
  <c r="B34" i="15"/>
  <c r="B44" i="15"/>
  <c r="E10" i="8"/>
  <c r="E6" i="8" s="1"/>
  <c r="O16" i="29"/>
  <c r="B112" i="7"/>
  <c r="B26" i="6" s="1"/>
  <c r="B125" i="7"/>
  <c r="B31" i="6" s="1"/>
  <c r="E40" i="9"/>
  <c r="D82" i="11"/>
  <c r="D98" i="11"/>
  <c r="C90" i="15"/>
  <c r="B87" i="8"/>
  <c r="D43" i="2"/>
  <c r="Q16" i="29"/>
  <c r="B17" i="3"/>
  <c r="D37" i="7"/>
  <c r="D36" i="7" s="1"/>
  <c r="C82" i="8"/>
  <c r="I24" i="9"/>
  <c r="I23" i="9" s="1"/>
  <c r="B31" i="9"/>
  <c r="B20" i="10"/>
  <c r="D90" i="10"/>
  <c r="C116" i="10"/>
  <c r="B31" i="11"/>
  <c r="B87" i="11"/>
  <c r="C24" i="13"/>
  <c r="C90" i="22"/>
  <c r="B90" i="22" s="1"/>
  <c r="C80" i="23"/>
  <c r="B80" i="23" s="1"/>
  <c r="C98" i="23"/>
  <c r="B98" i="23" s="1"/>
  <c r="D10" i="8"/>
  <c r="B10" i="8" s="1"/>
  <c r="B37" i="8"/>
  <c r="D90" i="8"/>
  <c r="E98" i="8"/>
  <c r="L16" i="28"/>
  <c r="C10" i="14"/>
  <c r="B10" i="14" s="1"/>
  <c r="C40" i="22"/>
  <c r="B40" i="22" s="1"/>
  <c r="B16" i="29"/>
  <c r="AF16" i="28"/>
  <c r="E70" i="7"/>
  <c r="E66" i="7" s="1"/>
  <c r="E57" i="9"/>
  <c r="E53" i="9" s="1"/>
  <c r="B50" i="10"/>
  <c r="B77" i="10"/>
  <c r="C116" i="11"/>
  <c r="B131" i="11"/>
  <c r="C10" i="15"/>
  <c r="B50" i="15"/>
  <c r="B109" i="15"/>
  <c r="C24" i="24"/>
  <c r="E136" i="11"/>
  <c r="E136" i="10"/>
  <c r="B109" i="8"/>
  <c r="D60" i="2"/>
  <c r="AE16" i="29"/>
  <c r="P16" i="28"/>
  <c r="C95" i="7"/>
  <c r="C10" i="8"/>
  <c r="B50" i="9"/>
  <c r="C90" i="13"/>
  <c r="B90" i="13" s="1"/>
  <c r="B14" i="15"/>
  <c r="B99" i="15"/>
  <c r="B112" i="15"/>
  <c r="B126" i="15"/>
  <c r="B14" i="3"/>
  <c r="B31" i="8"/>
  <c r="B126" i="8"/>
  <c r="B25" i="8"/>
  <c r="B50" i="8"/>
  <c r="B106" i="8"/>
  <c r="E57" i="8"/>
  <c r="E53" i="8" s="1"/>
  <c r="D56" i="2"/>
  <c r="D55" i="2" s="1"/>
  <c r="E111" i="7"/>
  <c r="F23" i="7"/>
  <c r="C10" i="9"/>
  <c r="C6" i="9" s="1"/>
  <c r="C80" i="9"/>
  <c r="B50" i="11"/>
  <c r="B31" i="15"/>
  <c r="C116" i="24"/>
  <c r="B116" i="24" s="1"/>
  <c r="C90" i="2"/>
  <c r="H16" i="28"/>
  <c r="B17" i="9"/>
  <c r="B131" i="9"/>
  <c r="D6" i="10"/>
  <c r="B98" i="3"/>
  <c r="AG16" i="29"/>
  <c r="D75" i="2" s="1"/>
  <c r="B50" i="7"/>
  <c r="C126" i="24"/>
  <c r="B126" i="24" s="1"/>
  <c r="B127" i="24"/>
  <c r="B126" i="22"/>
  <c r="F6" i="7"/>
  <c r="F80" i="7" s="1"/>
  <c r="C90" i="8"/>
  <c r="B91" i="8"/>
  <c r="B25" i="10"/>
  <c r="D24" i="10"/>
  <c r="D23" i="10" s="1"/>
  <c r="D126" i="10"/>
  <c r="B126" i="10" s="1"/>
  <c r="B127" i="10"/>
  <c r="C82" i="23"/>
  <c r="B82" i="23" s="1"/>
  <c r="B83" i="23"/>
  <c r="E136" i="15"/>
  <c r="B53" i="7"/>
  <c r="B8" i="6" s="1"/>
  <c r="D51" i="2"/>
  <c r="D17" i="2"/>
  <c r="D6" i="8"/>
  <c r="D116" i="8"/>
  <c r="B117" i="8"/>
  <c r="AH16" i="29"/>
  <c r="C16" i="28"/>
  <c r="K16" i="28"/>
  <c r="F57" i="9"/>
  <c r="F53" i="9" s="1"/>
  <c r="C90" i="10"/>
  <c r="C82" i="11"/>
  <c r="B82" i="11" s="1"/>
  <c r="C24" i="22"/>
  <c r="C10" i="23"/>
  <c r="C90" i="24"/>
  <c r="D40" i="8"/>
  <c r="D57" i="8"/>
  <c r="D53" i="8" s="1"/>
  <c r="B71" i="8"/>
  <c r="B95" i="8"/>
  <c r="E24" i="8"/>
  <c r="E23" i="8" s="1"/>
  <c r="E67" i="8" s="1"/>
  <c r="E80" i="8"/>
  <c r="E116" i="8"/>
  <c r="J16" i="29"/>
  <c r="AK16" i="29"/>
  <c r="D16" i="28"/>
  <c r="B9" i="19"/>
  <c r="B84" i="7"/>
  <c r="B12" i="6" s="1"/>
  <c r="B95" i="7"/>
  <c r="D103" i="7"/>
  <c r="D129" i="7"/>
  <c r="B14" i="7"/>
  <c r="E23" i="7"/>
  <c r="B41" i="7"/>
  <c r="B90" i="7"/>
  <c r="B14" i="6" s="1"/>
  <c r="B130" i="7"/>
  <c r="B34" i="6" s="1"/>
  <c r="C24" i="8"/>
  <c r="C23" i="8" s="1"/>
  <c r="B23" i="8" s="1"/>
  <c r="C57" i="9"/>
  <c r="C53" i="9" s="1"/>
  <c r="D80" i="9"/>
  <c r="F98" i="9"/>
  <c r="B98" i="9" s="1"/>
  <c r="C82" i="10"/>
  <c r="B131" i="10"/>
  <c r="D90" i="11"/>
  <c r="C98" i="13"/>
  <c r="B98" i="13" s="1"/>
  <c r="B106" i="15"/>
  <c r="D116" i="15"/>
  <c r="C57" i="23"/>
  <c r="D136" i="23"/>
  <c r="F136" i="8"/>
  <c r="C16" i="29"/>
  <c r="U16" i="29"/>
  <c r="AI16" i="29"/>
  <c r="Q16" i="28"/>
  <c r="B43" i="3" s="1"/>
  <c r="G16" i="28"/>
  <c r="B45" i="3"/>
  <c r="AE16" i="28"/>
  <c r="B22" i="3"/>
  <c r="D23" i="7"/>
  <c r="B17" i="7"/>
  <c r="B119" i="7"/>
  <c r="B29" i="6" s="1"/>
  <c r="B17" i="8"/>
  <c r="B99" i="8"/>
  <c r="C26" i="6" s="1"/>
  <c r="E26" i="6" s="1"/>
  <c r="I10" i="9"/>
  <c r="B112" i="9"/>
  <c r="G116" i="9"/>
  <c r="B123" i="9"/>
  <c r="D57" i="10"/>
  <c r="D82" i="10"/>
  <c r="D98" i="10"/>
  <c r="B98" i="10" s="1"/>
  <c r="B64" i="11"/>
  <c r="B71" i="11"/>
  <c r="D10" i="15"/>
  <c r="B10" i="15" s="1"/>
  <c r="B37" i="15"/>
  <c r="B102" i="15"/>
  <c r="B123" i="15"/>
  <c r="C24" i="23"/>
  <c r="C90" i="23"/>
  <c r="B90" i="23" s="1"/>
  <c r="D136" i="24"/>
  <c r="D98" i="8"/>
  <c r="AD36" i="4"/>
  <c r="H16" i="29"/>
  <c r="X16" i="29"/>
  <c r="AF16" i="29"/>
  <c r="B12" i="3"/>
  <c r="B10" i="3" s="1"/>
  <c r="B8" i="3" s="1"/>
  <c r="J16" i="28"/>
  <c r="B39" i="3" s="1"/>
  <c r="B24" i="7"/>
  <c r="B100" i="7"/>
  <c r="B20" i="6" s="1"/>
  <c r="B17" i="6" s="1"/>
  <c r="F93" i="7"/>
  <c r="F151" i="7" s="1"/>
  <c r="C23" i="6"/>
  <c r="E23" i="6" s="1"/>
  <c r="C47" i="6"/>
  <c r="E47" i="6" s="1"/>
  <c r="I6" i="9"/>
  <c r="I67" i="9" s="1"/>
  <c r="I136" i="9" s="1"/>
  <c r="B28" i="9"/>
  <c r="F40" i="9"/>
  <c r="F67" i="9" s="1"/>
  <c r="F136" i="9" s="1"/>
  <c r="B87" i="9"/>
  <c r="B90" i="9"/>
  <c r="B7" i="10"/>
  <c r="B14" i="10"/>
  <c r="B37" i="10"/>
  <c r="B64" i="10"/>
  <c r="B71" i="10"/>
  <c r="B106" i="10"/>
  <c r="C29" i="6" s="1"/>
  <c r="E29" i="6" s="1"/>
  <c r="B112" i="10"/>
  <c r="B106" i="11"/>
  <c r="C6" i="15"/>
  <c r="B74" i="15"/>
  <c r="B90" i="24"/>
  <c r="J136" i="9"/>
  <c r="B70" i="7"/>
  <c r="C66" i="7"/>
  <c r="B66" i="7" s="1"/>
  <c r="B9" i="6" s="1"/>
  <c r="E6" i="9"/>
  <c r="B116" i="9"/>
  <c r="D28" i="2"/>
  <c r="E32" i="6"/>
  <c r="D49" i="2"/>
  <c r="E129" i="7"/>
  <c r="B133" i="7"/>
  <c r="B35" i="6" s="1"/>
  <c r="B120" i="9"/>
  <c r="D116" i="9"/>
  <c r="B127" i="14"/>
  <c r="C126" i="14"/>
  <c r="B126" i="14" s="1"/>
  <c r="B61" i="10"/>
  <c r="F16" i="29"/>
  <c r="D45" i="2" s="1"/>
  <c r="Y16" i="29"/>
  <c r="B33" i="7"/>
  <c r="D10" i="7"/>
  <c r="B11" i="7"/>
  <c r="B81" i="7"/>
  <c r="B11" i="6" s="1"/>
  <c r="C98" i="8"/>
  <c r="B98" i="8" s="1"/>
  <c r="B102" i="8"/>
  <c r="B7" i="9"/>
  <c r="B44" i="11"/>
  <c r="D40" i="11"/>
  <c r="B41" i="24"/>
  <c r="C40" i="24"/>
  <c r="B40" i="24" s="1"/>
  <c r="B24" i="10"/>
  <c r="F111" i="7"/>
  <c r="B111" i="7" s="1"/>
  <c r="B122" i="7"/>
  <c r="B30" i="6" s="1"/>
  <c r="F129" i="7"/>
  <c r="B139" i="7"/>
  <c r="B37" i="6" s="1"/>
  <c r="B7" i="8"/>
  <c r="C19" i="6"/>
  <c r="E19" i="6" s="1"/>
  <c r="B77" i="8"/>
  <c r="C80" i="8"/>
  <c r="C98" i="22"/>
  <c r="B98" i="22" s="1"/>
  <c r="B102" i="22"/>
  <c r="D73" i="2"/>
  <c r="E6" i="7"/>
  <c r="E80" i="7" s="1"/>
  <c r="P16" i="29"/>
  <c r="C37" i="7"/>
  <c r="B38" i="7"/>
  <c r="B54" i="8"/>
  <c r="E23" i="9"/>
  <c r="B61" i="11"/>
  <c r="D57" i="11"/>
  <c r="D53" i="11" s="1"/>
  <c r="C82" i="22"/>
  <c r="B82" i="22" s="1"/>
  <c r="B83" i="22"/>
  <c r="AB16" i="29"/>
  <c r="D53" i="9"/>
  <c r="B54" i="9"/>
  <c r="B83" i="9"/>
  <c r="G82" i="9"/>
  <c r="B91" i="11"/>
  <c r="C90" i="11"/>
  <c r="B90" i="11" s="1"/>
  <c r="C57" i="22"/>
  <c r="B61" i="22"/>
  <c r="C98" i="24"/>
  <c r="B98" i="24" s="1"/>
  <c r="C23" i="9"/>
  <c r="C23" i="10"/>
  <c r="B23" i="10" s="1"/>
  <c r="B11" i="9"/>
  <c r="D59" i="2"/>
  <c r="R16" i="29"/>
  <c r="D72" i="2"/>
  <c r="AJ16" i="29"/>
  <c r="D76" i="2" s="1"/>
  <c r="D74" i="2" s="1"/>
  <c r="AJ16" i="28"/>
  <c r="C23" i="7"/>
  <c r="B63" i="7"/>
  <c r="B44" i="8"/>
  <c r="B83" i="10"/>
  <c r="B87" i="14"/>
  <c r="B34" i="8"/>
  <c r="B41" i="13"/>
  <c r="C40" i="13"/>
  <c r="B40" i="13" s="1"/>
  <c r="C57" i="14"/>
  <c r="B64" i="14"/>
  <c r="D82" i="15"/>
  <c r="B83" i="15"/>
  <c r="B120" i="23"/>
  <c r="C116" i="23"/>
  <c r="B116" i="23" s="1"/>
  <c r="B21" i="3"/>
  <c r="G16" i="29"/>
  <c r="B104" i="7"/>
  <c r="B22" i="6" s="1"/>
  <c r="C103" i="7"/>
  <c r="B103" i="7" s="1"/>
  <c r="B120" i="10"/>
  <c r="D116" i="10"/>
  <c r="B26" i="3"/>
  <c r="E82" i="8"/>
  <c r="B83" i="8"/>
  <c r="B108" i="7"/>
  <c r="B24" i="6" s="1"/>
  <c r="B58" i="8"/>
  <c r="C57" i="8"/>
  <c r="B57" i="8" s="1"/>
  <c r="B91" i="9"/>
  <c r="C22" i="6" s="1"/>
  <c r="B68" i="8"/>
  <c r="D80" i="8"/>
  <c r="D42" i="2"/>
  <c r="S16" i="29"/>
  <c r="V16" i="29"/>
  <c r="D65" i="2" s="1"/>
  <c r="B16" i="28"/>
  <c r="B32" i="3" s="1"/>
  <c r="N16" i="28"/>
  <c r="B42" i="3" s="1"/>
  <c r="B87" i="7"/>
  <c r="B13" i="6" s="1"/>
  <c r="C93" i="7"/>
  <c r="B127" i="8"/>
  <c r="B28" i="24"/>
  <c r="B11" i="8"/>
  <c r="B40" i="8"/>
  <c r="H80" i="9"/>
  <c r="B7" i="11"/>
  <c r="C40" i="11"/>
  <c r="B40" i="11" s="1"/>
  <c r="B41" i="11"/>
  <c r="C80" i="13"/>
  <c r="B80" i="13" s="1"/>
  <c r="B25" i="15"/>
  <c r="C24" i="15"/>
  <c r="B115" i="7"/>
  <c r="B27" i="6" s="1"/>
  <c r="B136" i="7"/>
  <c r="B36" i="6" s="1"/>
  <c r="B27" i="7"/>
  <c r="C34" i="6"/>
  <c r="E34" i="6" s="1"/>
  <c r="C116" i="8"/>
  <c r="B116" i="8" s="1"/>
  <c r="B123" i="8"/>
  <c r="H24" i="9"/>
  <c r="H23" i="9" s="1"/>
  <c r="B25" i="9"/>
  <c r="B44" i="9"/>
  <c r="B47" i="9"/>
  <c r="B61" i="9"/>
  <c r="H57" i="9"/>
  <c r="C10" i="10"/>
  <c r="C80" i="10"/>
  <c r="B74" i="10"/>
  <c r="B116" i="10"/>
  <c r="D116" i="11"/>
  <c r="B116" i="11" s="1"/>
  <c r="B120" i="11"/>
  <c r="C6" i="13"/>
  <c r="D24" i="15"/>
  <c r="D23" i="15" s="1"/>
  <c r="B79" i="3"/>
  <c r="L16" i="29"/>
  <c r="AA16" i="29"/>
  <c r="E16" i="28"/>
  <c r="B34" i="3" s="1"/>
  <c r="B57" i="7"/>
  <c r="C6" i="8"/>
  <c r="H10" i="9"/>
  <c r="H6" i="9" s="1"/>
  <c r="D40" i="9"/>
  <c r="B109" i="9"/>
  <c r="C30" i="6" s="1"/>
  <c r="C6" i="14"/>
  <c r="D24" i="8"/>
  <c r="D23" i="8" s="1"/>
  <c r="N16" i="29"/>
  <c r="W16" i="29"/>
  <c r="D67" i="2" s="1"/>
  <c r="Z16" i="29"/>
  <c r="AB16" i="28"/>
  <c r="B44" i="3" s="1"/>
  <c r="AG16" i="28"/>
  <c r="B7" i="7"/>
  <c r="B145" i="7"/>
  <c r="B43" i="6" s="1"/>
  <c r="D23" i="9"/>
  <c r="B102" i="9"/>
  <c r="C40" i="10"/>
  <c r="B40" i="10" s="1"/>
  <c r="B54" i="11"/>
  <c r="B41" i="14"/>
  <c r="C40" i="14"/>
  <c r="B40" i="14" s="1"/>
  <c r="D6" i="15"/>
  <c r="B7" i="15"/>
  <c r="C116" i="15"/>
  <c r="B116" i="15" s="1"/>
  <c r="B120" i="15"/>
  <c r="C116" i="22"/>
  <c r="B116" i="22" s="1"/>
  <c r="B57" i="23"/>
  <c r="C53" i="23"/>
  <c r="B53" i="23" s="1"/>
  <c r="D136" i="13"/>
  <c r="D11" i="2"/>
  <c r="D49" i="6"/>
  <c r="AH16" i="28"/>
  <c r="B20" i="7"/>
  <c r="B90" i="8"/>
  <c r="B74" i="9"/>
  <c r="B127" i="9"/>
  <c r="D40" i="10"/>
  <c r="D53" i="10"/>
  <c r="C80" i="11"/>
  <c r="B80" i="11" s="1"/>
  <c r="C82" i="13"/>
  <c r="B82" i="13" s="1"/>
  <c r="C116" i="14"/>
  <c r="B116" i="14" s="1"/>
  <c r="B120" i="14"/>
  <c r="B68" i="15"/>
  <c r="C80" i="15"/>
  <c r="B80" i="15" s="1"/>
  <c r="B18" i="3"/>
  <c r="B13" i="3" s="1"/>
  <c r="B7" i="3" s="1"/>
  <c r="I16" i="29"/>
  <c r="AI16" i="28"/>
  <c r="B20" i="8"/>
  <c r="E82" i="9"/>
  <c r="B31" i="10"/>
  <c r="C57" i="10"/>
  <c r="C57" i="11"/>
  <c r="C24" i="14"/>
  <c r="B25" i="14"/>
  <c r="B58" i="15"/>
  <c r="C57" i="15"/>
  <c r="D90" i="15"/>
  <c r="B90" i="15" s="1"/>
  <c r="B95" i="15"/>
  <c r="C10" i="22"/>
  <c r="C40" i="23"/>
  <c r="M16" i="28"/>
  <c r="B40" i="3" s="1"/>
  <c r="B44" i="7"/>
  <c r="B30" i="7"/>
  <c r="B54" i="7"/>
  <c r="B41" i="8"/>
  <c r="B131" i="8"/>
  <c r="G80" i="9"/>
  <c r="B80" i="9" s="1"/>
  <c r="B54" i="10"/>
  <c r="D10" i="11"/>
  <c r="B10" i="11" s="1"/>
  <c r="C98" i="11"/>
  <c r="B98" i="11" s="1"/>
  <c r="B112" i="11"/>
  <c r="C31" i="6" s="1"/>
  <c r="E31" i="6" s="1"/>
  <c r="B123" i="11"/>
  <c r="B28" i="15"/>
  <c r="B71" i="15"/>
  <c r="C12" i="6" s="1"/>
  <c r="E12" i="6" s="1"/>
  <c r="C82" i="15"/>
  <c r="B82" i="15" s="1"/>
  <c r="B87" i="15"/>
  <c r="C20" i="6" s="1"/>
  <c r="E20" i="6" s="1"/>
  <c r="D98" i="15"/>
  <c r="B98" i="15" s="1"/>
  <c r="C57" i="24"/>
  <c r="C82" i="24"/>
  <c r="B82" i="24" s="1"/>
  <c r="F136" i="11"/>
  <c r="F16" i="28"/>
  <c r="B35" i="3" s="1"/>
  <c r="C129" i="7"/>
  <c r="B129" i="7" s="1"/>
  <c r="E93" i="7"/>
  <c r="B77" i="9"/>
  <c r="D80" i="10"/>
  <c r="C98" i="14"/>
  <c r="B98" i="14" s="1"/>
  <c r="B102" i="14"/>
  <c r="D40" i="15"/>
  <c r="B40" i="15" s="1"/>
  <c r="D53" i="15"/>
  <c r="D136" i="22"/>
  <c r="B64" i="8"/>
  <c r="AL16" i="29"/>
  <c r="D77" i="2" s="1"/>
  <c r="I16" i="28"/>
  <c r="B38" i="3" s="1"/>
  <c r="B71" i="7"/>
  <c r="B74" i="8"/>
  <c r="B120" i="8"/>
  <c r="G24" i="9"/>
  <c r="B64" i="9"/>
  <c r="B95" i="9"/>
  <c r="B95" i="11"/>
  <c r="C57" i="13"/>
  <c r="C116" i="13"/>
  <c r="B116" i="13" s="1"/>
  <c r="B77" i="15"/>
  <c r="B131" i="15"/>
  <c r="C6" i="24"/>
  <c r="B41" i="3" l="1"/>
  <c r="C35" i="6"/>
  <c r="B90" i="10"/>
  <c r="B82" i="9"/>
  <c r="C37" i="6"/>
  <c r="D67" i="8"/>
  <c r="B24" i="8"/>
  <c r="D40" i="2"/>
  <c r="B6" i="15"/>
  <c r="B24" i="13"/>
  <c r="C23" i="13"/>
  <c r="B23" i="13" s="1"/>
  <c r="B50" i="3"/>
  <c r="B23" i="11"/>
  <c r="B40" i="9"/>
  <c r="B24" i="24"/>
  <c r="C23" i="24"/>
  <c r="B23" i="24" s="1"/>
  <c r="B24" i="11"/>
  <c r="D6" i="11"/>
  <c r="E151" i="7"/>
  <c r="E30" i="6"/>
  <c r="C6" i="23"/>
  <c r="B6" i="23" s="1"/>
  <c r="B10" i="23"/>
  <c r="E136" i="8"/>
  <c r="B82" i="10"/>
  <c r="B24" i="22"/>
  <c r="C23" i="22"/>
  <c r="B23" i="22" s="1"/>
  <c r="B93" i="7"/>
  <c r="B15" i="6" s="1"/>
  <c r="C27" i="6"/>
  <c r="C25" i="6" s="1"/>
  <c r="C23" i="23"/>
  <c r="B23" i="23" s="1"/>
  <c r="B24" i="23"/>
  <c r="C24" i="6"/>
  <c r="B37" i="3"/>
  <c r="B36" i="3" s="1"/>
  <c r="D67" i="10"/>
  <c r="B33" i="3"/>
  <c r="D47" i="2"/>
  <c r="B40" i="23"/>
  <c r="C67" i="9"/>
  <c r="G23" i="9"/>
  <c r="G67" i="9" s="1"/>
  <c r="G136" i="9" s="1"/>
  <c r="B24" i="9"/>
  <c r="B10" i="22"/>
  <c r="C6" i="22"/>
  <c r="C43" i="6"/>
  <c r="B6" i="8"/>
  <c r="D67" i="11"/>
  <c r="D136" i="11" s="1"/>
  <c r="C21" i="6"/>
  <c r="E37" i="6"/>
  <c r="C53" i="11"/>
  <c r="B53" i="11" s="1"/>
  <c r="B57" i="11"/>
  <c r="C11" i="6"/>
  <c r="E11" i="6" s="1"/>
  <c r="B31" i="3"/>
  <c r="C53" i="22"/>
  <c r="B53" i="22" s="1"/>
  <c r="B57" i="22"/>
  <c r="C8" i="6"/>
  <c r="E8" i="6" s="1"/>
  <c r="B82" i="8"/>
  <c r="C53" i="8"/>
  <c r="B53" i="8" s="1"/>
  <c r="D6" i="7"/>
  <c r="D80" i="7" s="1"/>
  <c r="D151" i="7" s="1"/>
  <c r="B10" i="7"/>
  <c r="B57" i="10"/>
  <c r="C53" i="10"/>
  <c r="B53" i="10" s="1"/>
  <c r="B25" i="6"/>
  <c r="E25" i="6" s="1"/>
  <c r="C53" i="15"/>
  <c r="B53" i="15" s="1"/>
  <c r="B57" i="15"/>
  <c r="C23" i="15"/>
  <c r="B24" i="15"/>
  <c r="E24" i="6"/>
  <c r="B10" i="9"/>
  <c r="B6" i="24"/>
  <c r="C13" i="6"/>
  <c r="E13" i="6" s="1"/>
  <c r="D67" i="9"/>
  <c r="D136" i="9" s="1"/>
  <c r="D136" i="8"/>
  <c r="B57" i="24"/>
  <c r="C53" i="24"/>
  <c r="B53" i="24" s="1"/>
  <c r="D46" i="2"/>
  <c r="D44" i="2" s="1"/>
  <c r="D67" i="15"/>
  <c r="D136" i="15" s="1"/>
  <c r="B6" i="14"/>
  <c r="B80" i="10"/>
  <c r="C36" i="6"/>
  <c r="E36" i="6" s="1"/>
  <c r="B21" i="6"/>
  <c r="E21" i="6" s="1"/>
  <c r="E22" i="6"/>
  <c r="C53" i="14"/>
  <c r="B53" i="14" s="1"/>
  <c r="B57" i="14"/>
  <c r="B37" i="7"/>
  <c r="C36" i="7"/>
  <c r="B36" i="7" s="1"/>
  <c r="B7" i="6" s="1"/>
  <c r="B80" i="8"/>
  <c r="C15" i="6" s="1"/>
  <c r="E15" i="6" s="1"/>
  <c r="D68" i="2"/>
  <c r="D66" i="2" s="1"/>
  <c r="D64" i="2" s="1"/>
  <c r="D63" i="2" s="1"/>
  <c r="E35" i="6"/>
  <c r="E67" i="9"/>
  <c r="E136" i="9" s="1"/>
  <c r="B6" i="9"/>
  <c r="B6" i="11"/>
  <c r="H53" i="9"/>
  <c r="H67" i="9" s="1"/>
  <c r="H136" i="9" s="1"/>
  <c r="B57" i="9"/>
  <c r="B6" i="13"/>
  <c r="B33" i="6"/>
  <c r="B57" i="13"/>
  <c r="C53" i="13"/>
  <c r="B53" i="13" s="1"/>
  <c r="B52" i="3"/>
  <c r="E43" i="6"/>
  <c r="D71" i="2"/>
  <c r="D70" i="2" s="1"/>
  <c r="D69" i="2" s="1"/>
  <c r="D54" i="2"/>
  <c r="D48" i="2" s="1"/>
  <c r="B24" i="14"/>
  <c r="C23" i="14"/>
  <c r="B23" i="14" s="1"/>
  <c r="D136" i="10"/>
  <c r="B51" i="3"/>
  <c r="C6" i="10"/>
  <c r="B10" i="10"/>
  <c r="C38" i="6"/>
  <c r="E38" i="6" s="1"/>
  <c r="C18" i="6"/>
  <c r="B23" i="7"/>
  <c r="C6" i="7"/>
  <c r="C14" i="6"/>
  <c r="E14" i="6" s="1"/>
  <c r="C67" i="11"/>
  <c r="C67" i="13" l="1"/>
  <c r="B30" i="3"/>
  <c r="B53" i="9"/>
  <c r="B49" i="3"/>
  <c r="B74" i="3" s="1"/>
  <c r="E27" i="6"/>
  <c r="C67" i="23"/>
  <c r="B90" i="2"/>
  <c r="D90" i="2" s="1"/>
  <c r="C9" i="6"/>
  <c r="E9" i="6" s="1"/>
  <c r="C17" i="6"/>
  <c r="E17" i="6" s="1"/>
  <c r="E18" i="6"/>
  <c r="C67" i="22"/>
  <c r="B6" i="22"/>
  <c r="C136" i="13"/>
  <c r="B136" i="13" s="1"/>
  <c r="B67" i="13"/>
  <c r="C136" i="23"/>
  <c r="B136" i="23" s="1"/>
  <c r="B67" i="23"/>
  <c r="C67" i="10"/>
  <c r="B6" i="10"/>
  <c r="C67" i="14"/>
  <c r="C136" i="11"/>
  <c r="B136" i="11" s="1"/>
  <c r="B67" i="11"/>
  <c r="B23" i="15"/>
  <c r="C67" i="15"/>
  <c r="C33" i="6"/>
  <c r="E33" i="6" s="1"/>
  <c r="B67" i="9"/>
  <c r="C136" i="9"/>
  <c r="B136" i="9" s="1"/>
  <c r="C80" i="7"/>
  <c r="B6" i="7"/>
  <c r="B6" i="6" s="1"/>
  <c r="C67" i="24"/>
  <c r="C67" i="8"/>
  <c r="B23" i="9"/>
  <c r="C7" i="6" s="1"/>
  <c r="E7" i="6" s="1"/>
  <c r="C6" i="6" l="1"/>
  <c r="E6" i="6" s="1"/>
  <c r="B80" i="7"/>
  <c r="B10" i="6" s="1"/>
  <c r="C151" i="7"/>
  <c r="B151" i="7" s="1"/>
  <c r="C136" i="14"/>
  <c r="B136" i="14" s="1"/>
  <c r="B67" i="14"/>
  <c r="C136" i="22"/>
  <c r="B136" i="22" s="1"/>
  <c r="B67" i="22"/>
  <c r="B67" i="10"/>
  <c r="C136" i="10"/>
  <c r="B136" i="10" s="1"/>
  <c r="B67" i="8"/>
  <c r="C136" i="8"/>
  <c r="B136" i="8" s="1"/>
  <c r="B67" i="24"/>
  <c r="C136" i="24"/>
  <c r="B136" i="24" s="1"/>
  <c r="C136" i="15"/>
  <c r="B136" i="15" s="1"/>
  <c r="B67" i="15"/>
  <c r="C10" i="6" l="1"/>
  <c r="C49" i="6" s="1"/>
  <c r="B49" i="6"/>
  <c r="E49" i="6" l="1"/>
  <c r="E52" i="6" s="1"/>
  <c r="B8" i="19" s="1"/>
  <c r="B33" i="19" s="1"/>
  <c r="E10" i="6"/>
  <c r="B104" i="3" l="1"/>
  <c r="F3" i="16" s="1"/>
  <c r="G3" i="16" s="1"/>
  <c r="B105" i="3" l="1"/>
  <c r="B106" i="3" s="1"/>
  <c r="F2" i="16" s="1"/>
  <c r="G2" i="16" s="1"/>
</calcChain>
</file>

<file path=xl/sharedStrings.xml><?xml version="1.0" encoding="utf-8"?>
<sst xmlns="http://schemas.openxmlformats.org/spreadsheetml/2006/main" count="2181" uniqueCount="402">
  <si>
    <t>Contas ES</t>
  </si>
  <si>
    <t>Data:</t>
  </si>
  <si>
    <t>CE:</t>
  </si>
  <si>
    <t>NE:</t>
  </si>
  <si>
    <t>ID:</t>
  </si>
  <si>
    <t>Atividade em:</t>
  </si>
  <si>
    <t>Tipo de período de reporte:</t>
  </si>
  <si>
    <t>Semestral</t>
  </si>
  <si>
    <t>LEI:</t>
  </si>
  <si>
    <t>Contas ES - Ativo</t>
  </si>
  <si>
    <t>Unidade monetária: Euros</t>
  </si>
  <si>
    <t>ATIVO</t>
  </si>
  <si>
    <t>Valor bruto</t>
  </si>
  <si>
    <t>Imparidade, depreciações / amortizações ou ajustamentos</t>
  </si>
  <si>
    <t>Valor líquido</t>
  </si>
  <si>
    <t>Caixa e seus equivalentes e depósitos à ordem</t>
  </si>
  <si>
    <t>Investimentos em filiais, associadas e empreendimentos conjuntos</t>
  </si>
  <si>
    <t>Mensurados ao custo</t>
  </si>
  <si>
    <t>Mensurados ao justo valor</t>
  </si>
  <si>
    <t>Mensurados pelo método da equivalência patrimonial</t>
  </si>
  <si>
    <t>Ativos financeiros mensurados ao justo valor através de ganhos e perdas</t>
  </si>
  <si>
    <t>Investimentos em outras empresas participadas e participantes</t>
  </si>
  <si>
    <t>Instrumentos de capital e unidades de participação</t>
  </si>
  <si>
    <t>Títulos de dívida</t>
  </si>
  <si>
    <t>Empréstimos e contas a receber</t>
  </si>
  <si>
    <t>Outros</t>
  </si>
  <si>
    <t>Ativos financeiros mensurados ao justo valor através de reservas</t>
  </si>
  <si>
    <t>Ativos financeiros mensurados ao custo amortizado</t>
  </si>
  <si>
    <t>Derivados de cobertura</t>
  </si>
  <si>
    <t>Cobertura de justo valor</t>
  </si>
  <si>
    <t>Cobertura de fluxos de caixa</t>
  </si>
  <si>
    <t>Cobertura de um investimento líquido numa unidade operacional estrangeira</t>
  </si>
  <si>
    <t>Terrenos e edíficios</t>
  </si>
  <si>
    <t xml:space="preserve"> </t>
  </si>
  <si>
    <t>Terrenos e edíficios de uso próprio</t>
  </si>
  <si>
    <t>Terrenos e edifícios de rendimento</t>
  </si>
  <si>
    <t>Outros ativos tangíveis</t>
  </si>
  <si>
    <t>Inventários</t>
  </si>
  <si>
    <t>Ativos sob direito de uso</t>
  </si>
  <si>
    <t>Goodwill</t>
  </si>
  <si>
    <t>Outros ativos intangíveis</t>
  </si>
  <si>
    <t>Ativos de contratos de seguro do ramo Vida</t>
  </si>
  <si>
    <t>Mensurados pela abordagem da alocação de prémio</t>
  </si>
  <si>
    <t>Não mensurados pela abordagem da alocação de prémio</t>
  </si>
  <si>
    <t>Outros ativos de contratos de seguro do ramo Vida</t>
  </si>
  <si>
    <t>Ativos de contratos de seguro dos ramos Não Vida</t>
  </si>
  <si>
    <t>Outros ativos de contratos de seguro dos ramos Não Vida</t>
  </si>
  <si>
    <t>Ativos de contratos de resseguro cedido do ramo Vida</t>
  </si>
  <si>
    <t>De serviços futuros</t>
  </si>
  <si>
    <t>De serviços passados</t>
  </si>
  <si>
    <t>Valor atual estimado dos fluxos de caixa</t>
  </si>
  <si>
    <t>Ajustamento de risco</t>
  </si>
  <si>
    <t>Margem de serviços contratuais / componente de perda</t>
  </si>
  <si>
    <t>Outros ativos com contratos de resseguro do ramo Vida</t>
  </si>
  <si>
    <t>Ativos de contratos de resseguro cedido dos ramos Não Vida</t>
  </si>
  <si>
    <t>Outros ativos com contratos de resseguro dos ramos Não Vida</t>
  </si>
  <si>
    <t>Ativos referentes a gastos de aquisição liquidados antes do reconhecimento do grupo de contratos de seguro</t>
  </si>
  <si>
    <t>Ativos por benefícios pós-emprego e outros benefícios de longo prazo</t>
  </si>
  <si>
    <t>Outros devedores por operações de seguro e outras operações</t>
  </si>
  <si>
    <t>Contas a receber por operações de seguro direto</t>
  </si>
  <si>
    <t>Contas a receber por operações de resseguro</t>
  </si>
  <si>
    <t>Contas a receber por outras operações</t>
  </si>
  <si>
    <t>Ativos por impostos e taxas</t>
  </si>
  <si>
    <t xml:space="preserve"> Ativos por impostos e taxas correntes</t>
  </si>
  <si>
    <t xml:space="preserve"> Ativos por impostos diferidos</t>
  </si>
  <si>
    <t>Acréscimos e diferimentos</t>
  </si>
  <si>
    <t>Outros elementos do ativo</t>
  </si>
  <si>
    <t>Ativos não correntes detidos para venda e unidades operacionais descontinuadas</t>
  </si>
  <si>
    <t>TOTAL ATIVO</t>
  </si>
  <si>
    <t>Contas ES - Passivo</t>
  </si>
  <si>
    <t>PASSIVO E CAPITAL PRÓPRIO</t>
  </si>
  <si>
    <t>PASSIVO</t>
  </si>
  <si>
    <t>Passivos de contratos de seguro do ramo Vida</t>
  </si>
  <si>
    <t>Não mensurados pela abordagem da alocação de prémio - Pelo modelo geral de mensuração</t>
  </si>
  <si>
    <t>Margem de serviços contratuais</t>
  </si>
  <si>
    <t xml:space="preserve">Não mensurados pela abordagem da alocação de prémio - Pela abordagem da comissão variável  </t>
  </si>
  <si>
    <t>Outros passivos de contratos de seguro do ramo Vida</t>
  </si>
  <si>
    <t>Passivos de contratos de seguro dos ramos Não Vida</t>
  </si>
  <si>
    <t>Outros passivos de contratos de seguro dos ramos Não Vida</t>
  </si>
  <si>
    <t>Passivos de contratos de resseguro cedido do ramo Vida</t>
  </si>
  <si>
    <t>Outros passivos de contratos de resseguro do ramo Vida</t>
  </si>
  <si>
    <t>Passivos de contratos de resseguro cedido dos ramos Não Vida</t>
  </si>
  <si>
    <t>Outros passivos de contratos de resseguro dos ramos Não Vida</t>
  </si>
  <si>
    <t>Passivos financeiros da componente de depósito de contratos de seguro e de contratos de seguro e operações considerados para efeitos contabilísticos como contratos de investimento</t>
  </si>
  <si>
    <t>Mensurados ao justo valor por via de ganhos e perdas</t>
  </si>
  <si>
    <t>Mensurados ao custo amortizado</t>
  </si>
  <si>
    <t>Outros passivos financeiros</t>
  </si>
  <si>
    <t>Passivos subordinados</t>
  </si>
  <si>
    <t>Depósitos recebidos de resseguradores</t>
  </si>
  <si>
    <t>Passivos de locações</t>
  </si>
  <si>
    <t>Passivos por benefícios pós-emprego e outros benefícios de longo prazo</t>
  </si>
  <si>
    <t>Outros credores por operações de seguros e outras operações</t>
  </si>
  <si>
    <t>Contas a pagar por operações de seguro direto</t>
  </si>
  <si>
    <t>Contas a pagar por operações de resseguro</t>
  </si>
  <si>
    <t>Contas a pagar por outras operações</t>
  </si>
  <si>
    <t>Passivos por impostos e taxas</t>
  </si>
  <si>
    <t>Passivos por impostos (e taxas) correntes</t>
  </si>
  <si>
    <t>Passivos por impostos diferidos</t>
  </si>
  <si>
    <t>Outras provisões</t>
  </si>
  <si>
    <t>Outros elementos do passivo</t>
  </si>
  <si>
    <t>Passivos  de um grupo para alienação classificado como detido para venda</t>
  </si>
  <si>
    <t>TOTAL PASSIVO</t>
  </si>
  <si>
    <t>CAPITAL PRÓPRIO</t>
  </si>
  <si>
    <t>Capital</t>
  </si>
  <si>
    <t>(Ações próprias)</t>
  </si>
  <si>
    <t>Outros instrumentos de capital</t>
  </si>
  <si>
    <t>Reservas de reavaliação</t>
  </si>
  <si>
    <t>Por ajustamentos no justo valor de investimentos em filiais, associadas e empreendimentos conjuntos</t>
  </si>
  <si>
    <t>Por ajustamentos no justo valor de instrumentos de dívida mensurados ao justo valor através de reservas</t>
  </si>
  <si>
    <t>Por revalorização de terrenos e edifícios de uso próprio</t>
  </si>
  <si>
    <t>Por revalorização de outros ativos tangíveis</t>
  </si>
  <si>
    <t>Por revalorização de ativos intangíveis</t>
  </si>
  <si>
    <t>Por ajustamentos no justo valor de instrumentos de cobertura em coberturas de fluxos de caixa</t>
  </si>
  <si>
    <t>Por ajustamentos no justo valor de cobertura de investimentos líquidos em moeda estrangeira</t>
  </si>
  <si>
    <t>Por ajustamentos no justo valor de instrumentos de cobertura do justo valor</t>
  </si>
  <si>
    <t>Por ajustamentos no justo valor de instrumentos de capital próprio mensurados ao justo valor através de reservas</t>
  </si>
  <si>
    <t>Por ajustamentos de outros</t>
  </si>
  <si>
    <t>De diferenças de câmbio</t>
  </si>
  <si>
    <t xml:space="preserve">Provisão para perdas de crédito previstas em instrumentos de dívida mensurados ao justo valor através de reservas </t>
  </si>
  <si>
    <t>Reserva da componente financeira dos contratos de seguro</t>
  </si>
  <si>
    <t>Reserva da componente financeira dos contratos de resseguro</t>
  </si>
  <si>
    <t>Reserva por impostos</t>
  </si>
  <si>
    <t>Impostos diferidos</t>
  </si>
  <si>
    <t>Impostos correntes</t>
  </si>
  <si>
    <t>Ganhos e perdas da venda de instrumentos de capital próprio mensurados ao justo valor através de reservas</t>
  </si>
  <si>
    <t>Outras reservas</t>
  </si>
  <si>
    <t>Reserva legal</t>
  </si>
  <si>
    <t>Reserva estatutária</t>
  </si>
  <si>
    <t>Prémios de emissão</t>
  </si>
  <si>
    <t>Resultados transitados</t>
  </si>
  <si>
    <t>Resultado do exercício</t>
  </si>
  <si>
    <t xml:space="preserve">TOTAL CAPITAL PRÓPRIO </t>
  </si>
  <si>
    <t>TOTAL PASSIVO E CAPITAL PRÓPRIO</t>
  </si>
  <si>
    <t>Contas ES - Dem. variações do capital</t>
  </si>
  <si>
    <t>Demonstração de variações do capital próprio</t>
  </si>
  <si>
    <t xml:space="preserve">Capital </t>
  </si>
  <si>
    <t>Ações próprias</t>
  </si>
  <si>
    <t>TOTAL</t>
  </si>
  <si>
    <t>Instrumentos financeiros compostos</t>
  </si>
  <si>
    <t>Prestações suplementares</t>
  </si>
  <si>
    <t>De instrumentos de cobertura em coberturas de fluxos de caixa</t>
  </si>
  <si>
    <t>De cobertura de investimentos líquidos em moeda estrangeira</t>
  </si>
  <si>
    <t>Ganhos e perdas da venda de instrumentos de capital próprio valorizados ao justo valor através de reservas</t>
  </si>
  <si>
    <t>Balanço a 31 de dezembro n-1 (balanço de abertura)</t>
  </si>
  <si>
    <t>Correções de erros (IAS 8)</t>
  </si>
  <si>
    <t>Alterações políticas contabilísticas (IAS 8)</t>
  </si>
  <si>
    <t>Balanço de abertura alterado</t>
  </si>
  <si>
    <t>Aumentos/reduções de capital</t>
  </si>
  <si>
    <t>Transação de ações próprias</t>
  </si>
  <si>
    <t>Ganhos líquidos por ajustamentos no justo valor de filiais, associadas e empreendimentos conjuntos</t>
  </si>
  <si>
    <t>Ganhos líquidos por ajustamentos no justo valor de instrumentos de dívida mensurados ao justo valor através de reservas</t>
  </si>
  <si>
    <t>Ganhos líquidos por ajustamentos por revalorização de terrenos e edíficios de uso próprio</t>
  </si>
  <si>
    <t>Ganhos líquidos por ajustamentos por revalorizações de outros ativos tangíveis</t>
  </si>
  <si>
    <t>Ganhos líquidos por ajustamentos por revalorizações de ativos intangíveis</t>
  </si>
  <si>
    <t>Ganhos líquidos por ajustamentos de instrumentos de cobertura em cobertura de fluxos de caixa</t>
  </si>
  <si>
    <t>Ganhos líquidos por ajustamentos de instrumentos de cobertura de investimentos líquidos em moeda estrangeira</t>
  </si>
  <si>
    <t>Ganhos líquidos por ajustamentos no justo valor de instrumentos de cobertura do justo valor</t>
  </si>
  <si>
    <t>Ganhos líquidos por ajustamentos no justo valor de instrumentos de capital próprio mensurados ao justo valor através de reservas</t>
  </si>
  <si>
    <t>Ganhos líquidos por ajustamentos de outros</t>
  </si>
  <si>
    <t>Ganhos líquidos por diferenças de câmbio</t>
  </si>
  <si>
    <t>Ajustamentos da componente financeira dos contratos de seguro</t>
  </si>
  <si>
    <t>Ajustamentos da componente financeira dos contratos de resseguro</t>
  </si>
  <si>
    <t>Ajustamentos por reconhecimento de impostos</t>
  </si>
  <si>
    <t>Aumentos de reservas por aplicação de resultados</t>
  </si>
  <si>
    <t>Distribuição de reservas</t>
  </si>
  <si>
    <t>Distribuição de lucros/prejuízos</t>
  </si>
  <si>
    <t>Alterações de estimativas contabilísticas</t>
  </si>
  <si>
    <t>Outros ganhos/ perdas reconhecidos diretamente no capital próprio</t>
  </si>
  <si>
    <t>Transferências entre rubricas de capital próprio não incluídas noutras linhas</t>
  </si>
  <si>
    <t>Total das variações do capital próprio</t>
  </si>
  <si>
    <t>Resultado líquido do período</t>
  </si>
  <si>
    <t>Distribuição antecipada de lucros</t>
  </si>
  <si>
    <t xml:space="preserve">Balanço a 31 de dezembro n </t>
  </si>
  <si>
    <t>Contas ES - Ativos de contratos de seguro e resseguro</t>
  </si>
  <si>
    <t>Ativos de contratos de seguro</t>
  </si>
  <si>
    <t>Ativos de contratos de resseguro cedido</t>
  </si>
  <si>
    <t>Mensurado pela abordagem da alocação de prémio</t>
  </si>
  <si>
    <t>Não mensurado pela abordagem da alocação de prémio</t>
  </si>
  <si>
    <t>Outros ativos de contratos de seguro</t>
  </si>
  <si>
    <t xml:space="preserve">Não mensurado pela abordagem da alocação de prémio </t>
  </si>
  <si>
    <t>Outros ativos com contratos de resseguro cedido</t>
  </si>
  <si>
    <t>Margem de serviços contratuais / (Componente de perda)</t>
  </si>
  <si>
    <t>Seguro direto</t>
  </si>
  <si>
    <t>Resseguro aceite</t>
  </si>
  <si>
    <t>Ramo Vida</t>
  </si>
  <si>
    <t>Seguros com participação nos resultados</t>
  </si>
  <si>
    <t>Seguros ligados a fundos de investimento</t>
  </si>
  <si>
    <t>Outros seguros de vida - Com opções e garantias</t>
  </si>
  <si>
    <t>Outros seguros de vida - Sem opções e garantias</t>
  </si>
  <si>
    <t>Ramos Não Vida</t>
  </si>
  <si>
    <t>Acidentes e doença</t>
  </si>
  <si>
    <t>Acidentes de trabalho</t>
  </si>
  <si>
    <t>Acidentes pessoais</t>
  </si>
  <si>
    <t>Doença</t>
  </si>
  <si>
    <t>Incêndio e outros danos</t>
  </si>
  <si>
    <t>Incêndio e elementos da natureza</t>
  </si>
  <si>
    <t>Outros danos em coisas</t>
  </si>
  <si>
    <t>Agrícola</t>
  </si>
  <si>
    <t>Riscos múltiplos habitação</t>
  </si>
  <si>
    <t>Riscos múltiplos comerciantes</t>
  </si>
  <si>
    <t>Riscos múltiplos industrial</t>
  </si>
  <si>
    <t>Riscos múltiplos outros</t>
  </si>
  <si>
    <t>Automóvel</t>
  </si>
  <si>
    <t>R.C. veículos terrestres a motor</t>
  </si>
  <si>
    <t>Outras coberturas</t>
  </si>
  <si>
    <t>Marítimo e aéreo</t>
  </si>
  <si>
    <t xml:space="preserve">Marítimo  </t>
  </si>
  <si>
    <t>Aéreo</t>
  </si>
  <si>
    <t>Mercadorias transportadas</t>
  </si>
  <si>
    <t>Responsabilidade civil geral</t>
  </si>
  <si>
    <t>Crédito e caução</t>
  </si>
  <si>
    <t>Crédito</t>
  </si>
  <si>
    <t>Caução</t>
  </si>
  <si>
    <t>Proteção jurídica</t>
  </si>
  <si>
    <t>Assistência</t>
  </si>
  <si>
    <t>Perdas pecuniárias diversas</t>
  </si>
  <si>
    <t>Contas ES - Passivos de contratos de seguro e resseguro</t>
  </si>
  <si>
    <t>Passivos de contratos de seguro</t>
  </si>
  <si>
    <t>Passivos de contratos de resseguro cedido</t>
  </si>
  <si>
    <t>Outros passivos de responsabilidades com contratos de seguro</t>
  </si>
  <si>
    <t>Outros passivos de contratos de seguro</t>
  </si>
  <si>
    <t>Pelo modelo geral de mensuração</t>
  </si>
  <si>
    <t xml:space="preserve">Pela abordagem da comissão variável  </t>
  </si>
  <si>
    <t>Contas ES - Dem. rendimento integral</t>
  </si>
  <si>
    <t>Demonstração do rendimento integral</t>
  </si>
  <si>
    <t>Total</t>
  </si>
  <si>
    <t>Resultado líquido do exercício</t>
  </si>
  <si>
    <t>Outro rendimento integral do exercício</t>
  </si>
  <si>
    <t>Instrumentos de capital próprio mensurados ao justo valor através de reservas</t>
  </si>
  <si>
    <t>Ganhos e perdas líquidos</t>
  </si>
  <si>
    <t>Instrumentos de dívida mensurados ao justo valor através de reservas</t>
  </si>
  <si>
    <t>Reclassificação</t>
  </si>
  <si>
    <t>Por imparidade</t>
  </si>
  <si>
    <t>Por alienação</t>
  </si>
  <si>
    <t>Ganhos e perdas líquidos em instrumentos de cobertura numa cobertura de fluxos de caixa</t>
  </si>
  <si>
    <t>Ganhos e perdas líquidos em instrumentos de cobertura numa cobertura de investimentos em capital próprio</t>
  </si>
  <si>
    <t>Ganhos e perdas líquidos no justo valor de passivos financeiros devido a alterações no risco de crédito próprio</t>
  </si>
  <si>
    <t>Alterações no valor temporal das opções</t>
  </si>
  <si>
    <r>
      <t>Alterações no valor dos elementos a prazo dos contratos</t>
    </r>
    <r>
      <rPr>
        <i/>
        <sz val="8"/>
        <rFont val="Arial"/>
        <family val="2"/>
      </rPr>
      <t xml:space="preserve"> forward</t>
    </r>
  </si>
  <si>
    <t>Alterações no excedente de revalorização</t>
  </si>
  <si>
    <t>Terrenos e edifícios de uso próprio</t>
  </si>
  <si>
    <t>Ativos intangíveis</t>
  </si>
  <si>
    <t>Impostos</t>
  </si>
  <si>
    <t>Ganhos e perdas líquidos em diferenças cambiais</t>
  </si>
  <si>
    <t>Benefícios pós-emprego</t>
  </si>
  <si>
    <t>Outros movimentos</t>
  </si>
  <si>
    <t>Total do rendimento integral líquido de impostos</t>
  </si>
  <si>
    <t>Contas ES - Contas extrapatrimoniais</t>
  </si>
  <si>
    <t>Contas extrapatrimoniais</t>
  </si>
  <si>
    <t>Fundos de pensões</t>
  </si>
  <si>
    <t>Gestão de fundos de pensões</t>
  </si>
  <si>
    <t>Títulos envolvidos em operações de reporte e de empréstimo de valores</t>
  </si>
  <si>
    <t>Títulos cedidos em operações de reporte e de empréstimo de valores</t>
  </si>
  <si>
    <t>Títulos recebidos em operações de reporte e de empréstimo de valores</t>
  </si>
  <si>
    <t>Contrapartida</t>
  </si>
  <si>
    <t>Operações com produtos derivados</t>
  </si>
  <si>
    <t>Outros derivados</t>
  </si>
  <si>
    <t>Contas ES - Demonstração dos resultados</t>
  </si>
  <si>
    <t>Demonstração dos resultados</t>
  </si>
  <si>
    <t>Técnica Vida</t>
  </si>
  <si>
    <t>Técnica Não Vida</t>
  </si>
  <si>
    <t>Não técnica</t>
  </si>
  <si>
    <t>Réditos de contratos de seguro</t>
  </si>
  <si>
    <t>Gastos de contratos de seguro</t>
  </si>
  <si>
    <t>Réditos de contratos de resseguro cedido</t>
  </si>
  <si>
    <t>Gastos de contratos de resseguro cedido</t>
  </si>
  <si>
    <t xml:space="preserve">Resultado de contratos de seguro </t>
  </si>
  <si>
    <t>Rendimentos da componente financeira dos contratos de seguro</t>
  </si>
  <si>
    <t>Perdas da componente financeira dos contratos de seguro</t>
  </si>
  <si>
    <t>Rendimentos da componente financeira dos contratos de resseguro cedido</t>
  </si>
  <si>
    <t>Perdas da componente financeira dos contratos de resseguro cedido</t>
  </si>
  <si>
    <t>Resultado da componente financeira dos contratos de seguro</t>
  </si>
  <si>
    <t xml:space="preserve">Comissões de contratos de seguro e operações considerados para efeitos contabilísticos como contratos de investimento ou como contratos de prestação de serviços </t>
  </si>
  <si>
    <t>Rendimentos</t>
  </si>
  <si>
    <t>De juros de ativos financeiros não mensurados ao justo valor por via de ganhos e perdas</t>
  </si>
  <si>
    <t>De juros de passivos financeiros não mensurados ao justo valor por via de ganhos e perdas</t>
  </si>
  <si>
    <t>Gastos financeiros</t>
  </si>
  <si>
    <t>Ganhos líquidos de ativos e passivos financeiros não mensuradas ao justo valor através de ganhos e perdas</t>
  </si>
  <si>
    <t>De ativos financeiros mensurados ao justo valor através de reservas</t>
  </si>
  <si>
    <t>De ativos financeiros mensurados ao custo amortizado</t>
  </si>
  <si>
    <t>De passivos financeiros mensurados a custo amortizado</t>
  </si>
  <si>
    <t>De outros</t>
  </si>
  <si>
    <t>Ganhos líquidos de ativos e passivos financeiros mensurados ao justo valor através de ganhos e perdas</t>
  </si>
  <si>
    <t>Diferenças de câmbio</t>
  </si>
  <si>
    <t>Ganhos líquidos de ativos não financeiros que não estejam classificados como ativos não correntes detidos para venda e unidades operacionais descontinuadas</t>
  </si>
  <si>
    <t>Perdas de imparidade (líquidas de reversão)</t>
  </si>
  <si>
    <t xml:space="preserve">    De ativos financeiros mensurados ao justo valor através de reservas</t>
  </si>
  <si>
    <t xml:space="preserve">    De ativos financeiros mensurados ao custo amortizado</t>
  </si>
  <si>
    <t>Gastos não atribuiveis</t>
  </si>
  <si>
    <t>Gastos não atribuiveis a contratos de seguro</t>
  </si>
  <si>
    <t>Gastos de contratos e operações considerados para efeitos contabilísticos como contratos de investimento</t>
  </si>
  <si>
    <t xml:space="preserve">Gastos de contratos e operações considerados para efeitos contabilísticos como contratos de prestação de serviços </t>
  </si>
  <si>
    <t>Gastos de fundos de pensões</t>
  </si>
  <si>
    <t xml:space="preserve">Outros gastos não associados a contratos comercializados </t>
  </si>
  <si>
    <t>Outros rendimentos/gastos técnicos</t>
  </si>
  <si>
    <t>Outras provisões (variação)</t>
  </si>
  <si>
    <t xml:space="preserve">Outros rendimentos/gastos </t>
  </si>
  <si>
    <r>
      <t>Goodwill</t>
    </r>
    <r>
      <rPr>
        <sz val="8"/>
        <rFont val="Arial"/>
        <family val="2"/>
      </rPr>
      <t xml:space="preserve"> negativo reconhecido imediatamente em resultados</t>
    </r>
  </si>
  <si>
    <t>Ganhos e perdas de associadas e empreendimentos conjuntos contabilizados pelo método da equivalência patrimonial</t>
  </si>
  <si>
    <t>Ganhos e perdas de ativos não correntes (ou grupos para alienação) classificados como detidos para venda</t>
  </si>
  <si>
    <t xml:space="preserve">RESULTADO ANTES DE IMPOSTOS </t>
  </si>
  <si>
    <t>Imposto sobre o rendimento do exercício - Impostos correntes</t>
  </si>
  <si>
    <t>Imposto sobre o rendimento do exercício - Impostos diferidos</t>
  </si>
  <si>
    <t>RESULTADO LÍQUIDO DO EXERCÍCIO</t>
  </si>
  <si>
    <t>Contas ES - Vida</t>
  </si>
  <si>
    <t>Conta Técnica - Vida</t>
  </si>
  <si>
    <t>Componente de depósitos de contratos de seguro e contratos de seguro e operações considerados para efeitos contabilísticos como contratos de investimento</t>
  </si>
  <si>
    <t>Gestão de Fundos de Pensões</t>
  </si>
  <si>
    <t>seguro direto</t>
  </si>
  <si>
    <t>resseguro aceite</t>
  </si>
  <si>
    <t>Libertação do valor esperado dos sinistros ocorridos e gastos atribuíveis</t>
  </si>
  <si>
    <t>Variações no ajustamento de risco (risco não financeiro) pelo risco expirado</t>
  </si>
  <si>
    <t>Libertação da margem de serviços contratuais pelos serviços transferidos</t>
  </si>
  <si>
    <t xml:space="preserve">Alocação dos gastos de aquisição atribuíveis a contratos de seguro </t>
  </si>
  <si>
    <t>Sinistros ocorridos e outros gastos atribuíveis</t>
  </si>
  <si>
    <t>Sinistros ocorridos</t>
  </si>
  <si>
    <t>Outros gastos atribuíveis</t>
  </si>
  <si>
    <t>Gastos de aquisição atribuíveis a contratos de seguros</t>
  </si>
  <si>
    <t xml:space="preserve">Alterações relativas a serviços passados </t>
  </si>
  <si>
    <t xml:space="preserve">Alterações relativas a serviços futuros </t>
  </si>
  <si>
    <t>Sinistros ocorridos e outros gastos atribuíveis – Parte dos resseguradores</t>
  </si>
  <si>
    <t>Alterações relativas a serviços passados – Parte dos resseguradores</t>
  </si>
  <si>
    <t>Alterações relativas a serviços futuros  – Parte dos resseguradores</t>
  </si>
  <si>
    <t xml:space="preserve">Efeito das variações no risco de incumprimento do ressegurador </t>
  </si>
  <si>
    <t>Mensurados pela abordagem da alocação de prémio - Parte dos resseguradores</t>
  </si>
  <si>
    <t>Não mensurados pela abordagem da alocação de prémio - Parte dos resseguradores</t>
  </si>
  <si>
    <t>Libertação do valor esperado dos sinistros ocorridos e gastos atribuíveis - Parte dos resseguradores</t>
  </si>
  <si>
    <t>Variações no ajustamento de risco (risco não financeiro) pelo risco expirado – Parte dos resseguradores</t>
  </si>
  <si>
    <t>Libertação da margem de serviços contratuais pelos serviços transferidos - Parte dos resseguradores</t>
  </si>
  <si>
    <t>Comissões de contratos de seguro e operações considerados para efeitos contabilísticos como contratos de investimento</t>
  </si>
  <si>
    <t>Ganhos líquidos de ativos e passivos financeiros não mensurados ao justo valor através de ganhos e perdas</t>
  </si>
  <si>
    <t>Gastos não atribuíveis</t>
  </si>
  <si>
    <t>Gastos não atribuíveis diretamente a contratos de seguro</t>
  </si>
  <si>
    <t>de fundos de pensões</t>
  </si>
  <si>
    <t>Resultado técnico</t>
  </si>
  <si>
    <t>Contas ES - Acidentes e doença</t>
  </si>
  <si>
    <t>Conta Técnica - Acidentes e doença</t>
  </si>
  <si>
    <t>ACIDENTES E DOENÇA</t>
  </si>
  <si>
    <t>Contratos de seguro e operações considerados para efeitos contabilísticos como contratos de prestação de serviços</t>
  </si>
  <si>
    <t xml:space="preserve">Comissões de contratos de seguro e operações considerados para efeitos contabilísticos como contratos de prestação de serviços </t>
  </si>
  <si>
    <t>Contas ES - Incêndio e outros danos</t>
  </si>
  <si>
    <t>Conta Técnica - Incêndio e outros danos</t>
  </si>
  <si>
    <t>INCÊNDIO E OUTROS DANOS</t>
  </si>
  <si>
    <t>Contas ES - Automóvel</t>
  </si>
  <si>
    <t>Conta Técnica - Automóvel</t>
  </si>
  <si>
    <t>AUTOMÓVEL</t>
  </si>
  <si>
    <t>R.C. de veículos terrestres a motor</t>
  </si>
  <si>
    <t>Contas ES - Marítimo e aéreo</t>
  </si>
  <si>
    <t>Conta Técnica - Marítimo e aéreo</t>
  </si>
  <si>
    <t>MARÍTIMO E AÉREO</t>
  </si>
  <si>
    <t>Marítimo</t>
  </si>
  <si>
    <t>Contratos de seguro e operações considerados para efeitos contabilísticos como contratos de prestação de serviços -
Marítimo</t>
  </si>
  <si>
    <t>Contratos de seguro e operações considerados para efeitos contabilísticos como contratos de prestação de serviços -
Aéreo</t>
  </si>
  <si>
    <t>Contas ES - Mercadorias transportadas</t>
  </si>
  <si>
    <t>Conta Técnica - Mercadorias transportadas</t>
  </si>
  <si>
    <t>MERCADORIAS TRANSPORTADAS</t>
  </si>
  <si>
    <t>Contas ES - Responsabilidade Civil Geral</t>
  </si>
  <si>
    <t>Conta Técnica - Responsabilidade civil geral</t>
  </si>
  <si>
    <t>RESPONSABILIDADE CIVIL GERAL</t>
  </si>
  <si>
    <t>Contas ES - Crédito e caução</t>
  </si>
  <si>
    <t>Conta Técnica - Crédito e caução</t>
  </si>
  <si>
    <t>CRÉDITO E CAUÇÃO</t>
  </si>
  <si>
    <t>Contas ES - Proteção júridica</t>
  </si>
  <si>
    <t>Conta Técnica - Proteção jurídica</t>
  </si>
  <si>
    <t>PROTEÇÃO JURíDICA</t>
  </si>
  <si>
    <t>Contas ES - Assistência</t>
  </si>
  <si>
    <t xml:space="preserve">Conta Técnica - Assistência </t>
  </si>
  <si>
    <t>ASSISTÊNCIA</t>
  </si>
  <si>
    <t>Contas ES - Perdas pecuniárias diversas</t>
  </si>
  <si>
    <t>Conta Técnica - Perdas pecuniárias diversas</t>
  </si>
  <si>
    <t>PERDAS PECUNIÁRIAS DIVERSAS</t>
  </si>
  <si>
    <t>Contas ES - Vendas e serviços prestados relativos à atividade de gestão de fundos de pensões</t>
  </si>
  <si>
    <t>Fundo de Pensões</t>
  </si>
  <si>
    <t>Associados e Participantes</t>
  </si>
  <si>
    <t>Comissões</t>
  </si>
  <si>
    <t>N.º do fundo</t>
  </si>
  <si>
    <t>N.º do subfundo</t>
  </si>
  <si>
    <t>Tipo de fundo / adesão</t>
  </si>
  <si>
    <t>De gestão técnica e administrativa</t>
  </si>
  <si>
    <t>De gestão financeira</t>
  </si>
  <si>
    <t>De subscrição ou resgate</t>
  </si>
  <si>
    <t>CodFicheiro</t>
  </si>
  <si>
    <t>DtReporte</t>
  </si>
  <si>
    <t>CodEntidade</t>
  </si>
  <si>
    <t>Id_Validação</t>
  </si>
  <si>
    <t>Descrição Validação</t>
  </si>
  <si>
    <t>Resultado</t>
  </si>
  <si>
    <t>Erro / Aviso</t>
  </si>
  <si>
    <t>O Total do Ativo Líquido difere do Total do Passivo</t>
  </si>
  <si>
    <t>O Resultado Líquido do exercício inscrito na conta de Ganhos e Perdas não coincide com o apurado na Dem. Variações do Capital</t>
  </si>
  <si>
    <t>Mapa</t>
  </si>
  <si>
    <t>Versao</t>
  </si>
  <si>
    <t>DtDataReporte</t>
  </si>
  <si>
    <t>CodEstatistico</t>
  </si>
  <si>
    <t>LEI</t>
  </si>
  <si>
    <t>TipoPeriodo</t>
  </si>
  <si>
    <t>LocalActividade</t>
  </si>
  <si>
    <t>NrFundo</t>
  </si>
  <si>
    <t>NrAdesao</t>
  </si>
  <si>
    <t>CodLocLPS</t>
  </si>
  <si>
    <t>CodCogerido</t>
  </si>
  <si>
    <t>ESC07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</si>
</sst>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#,##0.00;[Red]#,##0.00"/>
  </numFmts>
  <fonts count="18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2"/>
      <name val="Helv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8"/>
      <color rgb="FF00B050"/>
      <name val="Arial"/>
      <family val="2"/>
    </font>
    <font>
      <sz val="8"/>
      <color theme="3" tint="0.39997558519241921"/>
      <name val="Arial"/>
      <family val="2"/>
    </font>
    <font>
      <b/>
      <sz val="8"/>
      <color theme="3" tint="0.39997558519241921"/>
      <name val="Arial"/>
      <family val="2"/>
    </font>
    <font>
      <b/>
      <sz val="8"/>
      <color rgb="FF00B050"/>
      <name val="Arial"/>
      <family val="2"/>
    </font>
    <font>
      <sz val="10"/>
      <color theme="3" tint="0.39997558519241921"/>
      <name val="Arial"/>
      <family val="2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9" fillId="0" borderId="0"/>
    <xf numFmtId="0" fontId="8" fillId="0" borderId="0"/>
    <xf numFmtId="164" fontId="3" fillId="0" borderId="0"/>
  </cellStyleXfs>
  <cellXfs count="233">
    <xf numFmtId="0" fontId="0" fillId="0" borderId="0" xfId="0"/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Continuous" vertical="center"/>
    </xf>
    <xf numFmtId="0" fontId="1" fillId="0" borderId="0" xfId="0" applyFont="1"/>
    <xf numFmtId="3" fontId="2" fillId="0" borderId="0" xfId="0" applyNumberFormat="1" applyFont="1" applyAlignment="1">
      <alignment horizontal="center"/>
    </xf>
    <xf numFmtId="0" fontId="2" fillId="2" borderId="0" xfId="0" applyFont="1" applyFill="1"/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center"/>
    </xf>
    <xf numFmtId="14" fontId="2" fillId="3" borderId="0" xfId="0" applyNumberFormat="1" applyFont="1" applyFill="1" applyAlignment="1" applyProtection="1">
      <alignment horizontal="left"/>
      <protection locked="0"/>
    </xf>
    <xf numFmtId="1" fontId="2" fillId="3" borderId="0" xfId="0" applyNumberFormat="1" applyFont="1" applyFill="1" applyAlignment="1" applyProtection="1">
      <alignment horizontal="left"/>
      <protection locked="0"/>
    </xf>
    <xf numFmtId="49" fontId="2" fillId="3" borderId="0" xfId="0" applyNumberFormat="1" applyFont="1" applyFill="1" applyAlignment="1" applyProtection="1">
      <alignment horizontal="left"/>
      <protection locked="0"/>
    </xf>
    <xf numFmtId="0" fontId="1" fillId="2" borderId="0" xfId="0" applyFont="1" applyFill="1"/>
    <xf numFmtId="4" fontId="1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2" fillId="4" borderId="0" xfId="0" applyNumberFormat="1" applyFont="1" applyFill="1" applyAlignment="1">
      <alignment horizontal="right" vertical="center"/>
    </xf>
    <xf numFmtId="4" fontId="2" fillId="4" borderId="0" xfId="0" applyNumberFormat="1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 shrinkToFit="1"/>
    </xf>
    <xf numFmtId="0" fontId="2" fillId="0" borderId="0" xfId="0" quotePrefix="1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 indent="1"/>
    </xf>
    <xf numFmtId="0" fontId="1" fillId="0" borderId="0" xfId="0" applyFont="1" applyAlignment="1">
      <alignment vertical="top"/>
    </xf>
    <xf numFmtId="165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14" fontId="2" fillId="4" borderId="0" xfId="0" applyNumberFormat="1" applyFont="1" applyFill="1" applyAlignment="1">
      <alignment horizontal="right"/>
    </xf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Continuous" vertical="center" wrapText="1"/>
    </xf>
    <xf numFmtId="3" fontId="1" fillId="0" borderId="1" xfId="0" applyNumberFormat="1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quotePrefix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164" fontId="1" fillId="0" borderId="1" xfId="4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Continuous" vertical="center" wrapText="1"/>
    </xf>
    <xf numFmtId="0" fontId="1" fillId="0" borderId="1" xfId="0" quotePrefix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4" applyFont="1" applyBorder="1" applyAlignment="1">
      <alignment horizontal="center" vertical="center" wrapText="1"/>
    </xf>
    <xf numFmtId="0" fontId="2" fillId="4" borderId="0" xfId="0" applyFont="1" applyFill="1" applyAlignment="1">
      <alignment horizontal="right"/>
    </xf>
    <xf numFmtId="3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4" fontId="2" fillId="4" borderId="0" xfId="0" applyNumberFormat="1" applyFont="1" applyFill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4" fontId="2" fillId="3" borderId="0" xfId="0" applyNumberFormat="1" applyFont="1" applyFill="1" applyAlignment="1" applyProtection="1">
      <alignment horizontal="right" vertical="center"/>
      <protection locked="0"/>
    </xf>
    <xf numFmtId="0" fontId="2" fillId="0" borderId="0" xfId="0" quotePrefix="1" applyFont="1" applyAlignment="1">
      <alignment horizontal="left" vertical="center"/>
    </xf>
    <xf numFmtId="0" fontId="1" fillId="2" borderId="0" xfId="0" applyFont="1" applyFill="1" applyAlignment="1">
      <alignment vertical="center"/>
    </xf>
    <xf numFmtId="1" fontId="2" fillId="0" borderId="0" xfId="0" applyNumberFormat="1" applyFont="1" applyAlignment="1">
      <alignment horizontal="left" vertical="center"/>
    </xf>
    <xf numFmtId="0" fontId="2" fillId="0" borderId="0" xfId="0" quotePrefix="1" applyFont="1" applyAlignment="1">
      <alignment horizontal="left" vertical="center" wrapText="1" shrinkToFit="1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wrapText="1" indent="1" shrinkToFit="1"/>
    </xf>
    <xf numFmtId="0" fontId="1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4" fontId="2" fillId="4" borderId="0" xfId="0" applyNumberFormat="1" applyFont="1" applyFill="1" applyAlignment="1">
      <alignment horizontal="right"/>
    </xf>
    <xf numFmtId="4" fontId="2" fillId="3" borderId="0" xfId="0" applyNumberFormat="1" applyFont="1" applyFill="1" applyProtection="1">
      <protection locked="0"/>
    </xf>
    <xf numFmtId="0" fontId="2" fillId="0" borderId="5" xfId="0" applyFont="1" applyBorder="1" applyAlignment="1">
      <alignment horizontal="left"/>
    </xf>
    <xf numFmtId="0" fontId="1" fillId="0" borderId="0" xfId="0" quotePrefix="1" applyFont="1" applyAlignment="1">
      <alignment horizontal="left" vertical="center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1" fillId="0" borderId="0" xfId="4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 indent="1"/>
    </xf>
    <xf numFmtId="0" fontId="2" fillId="2" borderId="0" xfId="0" quotePrefix="1" applyFont="1" applyFill="1" applyAlignment="1">
      <alignment horizontal="left"/>
    </xf>
    <xf numFmtId="0" fontId="2" fillId="0" borderId="1" xfId="0" quotePrefix="1" applyFont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  <xf numFmtId="0" fontId="2" fillId="0" borderId="0" xfId="0" applyFont="1" applyAlignment="1">
      <alignment horizontal="left" wrapText="1" indent="4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indent="2"/>
    </xf>
    <xf numFmtId="0" fontId="2" fillId="0" borderId="0" xfId="1" applyFont="1" applyAlignment="1">
      <alignment horizontal="left" indent="3"/>
    </xf>
    <xf numFmtId="0" fontId="1" fillId="0" borderId="0" xfId="0" applyFont="1" applyAlignment="1">
      <alignment horizontal="center" vertical="center" wrapText="1"/>
    </xf>
    <xf numFmtId="164" fontId="1" fillId="0" borderId="0" xfId="4" applyFont="1" applyAlignment="1">
      <alignment horizontal="center" vertical="center" wrapText="1"/>
    </xf>
    <xf numFmtId="164" fontId="1" fillId="0" borderId="0" xfId="4" quotePrefix="1" applyFont="1" applyAlignment="1">
      <alignment horizontal="center" vertical="center" wrapText="1"/>
    </xf>
    <xf numFmtId="0" fontId="1" fillId="5" borderId="0" xfId="0" applyFont="1" applyFill="1"/>
    <xf numFmtId="0" fontId="1" fillId="5" borderId="0" xfId="0" applyFont="1" applyFill="1" applyAlignment="1">
      <alignment horizontal="right"/>
    </xf>
    <xf numFmtId="0" fontId="1" fillId="5" borderId="0" xfId="0" applyFont="1" applyFill="1" applyAlignment="1">
      <alignment vertical="top"/>
    </xf>
    <xf numFmtId="0" fontId="2" fillId="5" borderId="5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 indent="1"/>
    </xf>
    <xf numFmtId="0" fontId="2" fillId="5" borderId="5" xfId="0" applyFont="1" applyFill="1" applyBorder="1" applyAlignment="1">
      <alignment horizontal="left" indent="2"/>
    </xf>
    <xf numFmtId="0" fontId="2" fillId="5" borderId="0" xfId="0" applyFont="1" applyFill="1" applyAlignment="1">
      <alignment horizontal="left" indent="2"/>
    </xf>
    <xf numFmtId="0" fontId="2" fillId="5" borderId="0" xfId="1" applyFont="1" applyFill="1" applyAlignment="1">
      <alignment horizontal="left"/>
    </xf>
    <xf numFmtId="0" fontId="2" fillId="5" borderId="0" xfId="1" applyFont="1" applyFill="1" applyAlignment="1">
      <alignment horizontal="left" indent="1"/>
    </xf>
    <xf numFmtId="0" fontId="2" fillId="5" borderId="0" xfId="1" applyFont="1" applyFill="1" applyAlignment="1">
      <alignment horizontal="left" indent="2"/>
    </xf>
    <xf numFmtId="0" fontId="2" fillId="5" borderId="5" xfId="1" applyFont="1" applyFill="1" applyBorder="1" applyAlignment="1">
      <alignment horizontal="left" indent="2"/>
    </xf>
    <xf numFmtId="0" fontId="2" fillId="5" borderId="0" xfId="0" applyFont="1" applyFill="1" applyAlignment="1">
      <alignment horizontal="left" vertical="center" wrapText="1"/>
    </xf>
    <xf numFmtId="0" fontId="2" fillId="5" borderId="0" xfId="0" quotePrefix="1" applyFont="1" applyFill="1" applyAlignment="1">
      <alignment horizontal="left" wrapText="1"/>
    </xf>
    <xf numFmtId="0" fontId="2" fillId="5" borderId="0" xfId="0" applyFont="1" applyFill="1" applyAlignment="1">
      <alignment horizontal="left" vertical="center" wrapText="1" indent="1"/>
    </xf>
    <xf numFmtId="0" fontId="2" fillId="5" borderId="0" xfId="0" applyFont="1" applyFill="1" applyAlignment="1">
      <alignment horizontal="left" wrapText="1" indent="3"/>
    </xf>
    <xf numFmtId="0" fontId="2" fillId="5" borderId="0" xfId="0" applyFont="1" applyFill="1" applyAlignment="1">
      <alignment horizontal="left" wrapText="1" indent="2"/>
    </xf>
    <xf numFmtId="0" fontId="2" fillId="5" borderId="0" xfId="0" quotePrefix="1" applyFont="1" applyFill="1" applyAlignment="1">
      <alignment horizontal="left" vertical="center" wrapText="1"/>
    </xf>
    <xf numFmtId="0" fontId="2" fillId="5" borderId="0" xfId="0" applyFont="1" applyFill="1" applyAlignment="1">
      <alignment horizontal="left" wrapText="1" indent="1"/>
    </xf>
    <xf numFmtId="0" fontId="2" fillId="5" borderId="0" xfId="0" applyFont="1" applyFill="1" applyAlignment="1">
      <alignment wrapText="1"/>
    </xf>
    <xf numFmtId="0" fontId="2" fillId="5" borderId="0" xfId="0" applyFont="1" applyFill="1" applyAlignment="1">
      <alignment horizontal="left" vertical="center"/>
    </xf>
    <xf numFmtId="0" fontId="1" fillId="5" borderId="0" xfId="0" quotePrefix="1" applyFont="1" applyFill="1" applyAlignment="1">
      <alignment horizontal="left" wrapText="1"/>
    </xf>
    <xf numFmtId="0" fontId="2" fillId="5" borderId="0" xfId="0" applyFont="1" applyFill="1" applyAlignment="1">
      <alignment horizontal="center" wrapText="1"/>
    </xf>
    <xf numFmtId="0" fontId="1" fillId="5" borderId="0" xfId="0" applyFont="1" applyFill="1" applyAlignment="1">
      <alignment horizontal="left" wrapText="1"/>
    </xf>
    <xf numFmtId="0" fontId="7" fillId="5" borderId="0" xfId="0" applyFont="1" applyFill="1" applyAlignment="1">
      <alignment wrapText="1"/>
    </xf>
    <xf numFmtId="0" fontId="1" fillId="5" borderId="0" xfId="0" applyFont="1" applyFill="1" applyAlignment="1">
      <alignment wrapText="1"/>
    </xf>
    <xf numFmtId="0" fontId="2" fillId="5" borderId="0" xfId="0" applyFont="1" applyFill="1" applyAlignment="1">
      <alignment vertical="center"/>
    </xf>
    <xf numFmtId="0" fontId="2" fillId="5" borderId="0" xfId="1" applyFont="1" applyFill="1" applyAlignment="1">
      <alignment horizontal="left" indent="3"/>
    </xf>
    <xf numFmtId="164" fontId="2" fillId="0" borderId="0" xfId="4" quotePrefix="1" applyFont="1" applyAlignment="1">
      <alignment horizontal="left" vertical="center" indent="1"/>
    </xf>
    <xf numFmtId="0" fontId="1" fillId="5" borderId="0" xfId="1" applyFont="1" applyFill="1" applyAlignment="1">
      <alignment horizontal="left"/>
    </xf>
    <xf numFmtId="0" fontId="12" fillId="0" borderId="0" xfId="1" applyFont="1"/>
    <xf numFmtId="0" fontId="11" fillId="0" borderId="0" xfId="1" applyFont="1"/>
    <xf numFmtId="0" fontId="12" fillId="0" borderId="0" xfId="1" applyFont="1" applyAlignment="1">
      <alignment vertical="center"/>
    </xf>
    <xf numFmtId="0" fontId="1" fillId="0" borderId="0" xfId="1" applyFont="1" applyAlignment="1">
      <alignment vertical="center" wrapText="1"/>
    </xf>
    <xf numFmtId="0" fontId="1" fillId="0" borderId="0" xfId="1" applyFont="1"/>
    <xf numFmtId="165" fontId="2" fillId="0" borderId="0" xfId="1" applyNumberFormat="1" applyFont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4" fontId="11" fillId="0" borderId="0" xfId="1" applyNumberFormat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3" fillId="0" borderId="0" xfId="1" quotePrefix="1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3" fillId="0" borderId="0" xfId="1" applyFont="1"/>
    <xf numFmtId="0" fontId="15" fillId="0" borderId="0" xfId="1" applyFont="1" applyAlignment="1">
      <alignment vertical="center" wrapText="1"/>
    </xf>
    <xf numFmtId="0" fontId="1" fillId="0" borderId="6" xfId="0" applyFont="1" applyBorder="1" applyAlignment="1">
      <alignment horizontal="left"/>
    </xf>
    <xf numFmtId="0" fontId="2" fillId="5" borderId="0" xfId="0" quotePrefix="1" applyFont="1" applyFill="1" applyAlignment="1">
      <alignment horizontal="left" wrapText="1" indent="1"/>
    </xf>
    <xf numFmtId="0" fontId="7" fillId="0" borderId="0" xfId="0" applyFont="1" applyAlignment="1">
      <alignment horizontal="left" vertical="center"/>
    </xf>
    <xf numFmtId="0" fontId="2" fillId="5" borderId="0" xfId="0" applyFont="1" applyFill="1" applyAlignment="1">
      <alignment horizontal="left"/>
    </xf>
    <xf numFmtId="164" fontId="1" fillId="5" borderId="1" xfId="4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164" fontId="2" fillId="0" borderId="0" xfId="4" quotePrefix="1" applyFont="1" applyAlignment="1">
      <alignment horizontal="left" vertical="center" indent="2"/>
    </xf>
    <xf numFmtId="4" fontId="1" fillId="4" borderId="0" xfId="0" applyNumberFormat="1" applyFont="1" applyFill="1" applyAlignment="1">
      <alignment horizontal="right" vertical="center"/>
    </xf>
    <xf numFmtId="4" fontId="1" fillId="3" borderId="0" xfId="0" applyNumberFormat="1" applyFont="1" applyFill="1" applyAlignment="1" applyProtection="1">
      <alignment horizontal="right" vertical="center"/>
      <protection locked="0"/>
    </xf>
    <xf numFmtId="4" fontId="1" fillId="5" borderId="0" xfId="0" applyNumberFormat="1" applyFont="1" applyFill="1" applyAlignment="1">
      <alignment horizontal="right" vertical="center"/>
    </xf>
    <xf numFmtId="4" fontId="1" fillId="4" borderId="0" xfId="0" applyNumberFormat="1" applyFont="1" applyFill="1" applyAlignment="1">
      <alignment horizontal="right"/>
    </xf>
    <xf numFmtId="4" fontId="1" fillId="4" borderId="0" xfId="0" applyNumberFormat="1" applyFont="1" applyFill="1" applyAlignment="1">
      <alignment vertical="center"/>
    </xf>
    <xf numFmtId="4" fontId="1" fillId="0" borderId="0" xfId="0" applyNumberFormat="1" applyFont="1" applyAlignment="1">
      <alignment horizontal="right" vertical="center"/>
    </xf>
    <xf numFmtId="0" fontId="2" fillId="5" borderId="0" xfId="0" applyFont="1" applyFill="1" applyAlignment="1">
      <alignment horizontal="left" indent="1"/>
    </xf>
    <xf numFmtId="0" fontId="8" fillId="0" borderId="0" xfId="0" applyFont="1"/>
    <xf numFmtId="0" fontId="1" fillId="5" borderId="1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left"/>
    </xf>
    <xf numFmtId="0" fontId="0" fillId="2" borderId="0" xfId="0" applyFill="1"/>
    <xf numFmtId="0" fontId="8" fillId="0" borderId="0" xfId="1"/>
    <xf numFmtId="0" fontId="16" fillId="0" borderId="0" xfId="1" applyFont="1"/>
    <xf numFmtId="4" fontId="2" fillId="5" borderId="0" xfId="0" applyNumberFormat="1" applyFont="1" applyFill="1" applyAlignment="1">
      <alignment horizontal="right" vertical="center"/>
    </xf>
    <xf numFmtId="3" fontId="17" fillId="4" borderId="0" xfId="0" applyNumberFormat="1" applyFont="1" applyFill="1" applyAlignment="1">
      <alignment vertical="center"/>
    </xf>
    <xf numFmtId="1" fontId="0" fillId="0" borderId="0" xfId="0" applyNumberFormat="1"/>
    <xf numFmtId="14" fontId="0" fillId="0" borderId="0" xfId="0" applyNumberFormat="1"/>
    <xf numFmtId="3" fontId="0" fillId="0" borderId="0" xfId="0" applyNumberFormat="1"/>
    <xf numFmtId="49" fontId="0" fillId="0" borderId="0" xfId="0" applyNumberFormat="1"/>
    <xf numFmtId="0" fontId="2" fillId="3" borderId="0" xfId="1" applyFont="1" applyFill="1" applyProtection="1">
      <protection locked="0"/>
    </xf>
    <xf numFmtId="4" fontId="2" fillId="3" borderId="0" xfId="1" applyNumberFormat="1" applyFont="1" applyFill="1" applyProtection="1">
      <protection locked="0"/>
    </xf>
    <xf numFmtId="0" fontId="1" fillId="2" borderId="0" xfId="1" quotePrefix="1" applyFont="1" applyFill="1" applyAlignment="1">
      <alignment horizontal="left"/>
    </xf>
    <xf numFmtId="0" fontId="1" fillId="2" borderId="0" xfId="1" applyFont="1" applyFill="1"/>
    <xf numFmtId="0" fontId="2" fillId="0" borderId="0" xfId="1" applyFont="1"/>
    <xf numFmtId="0" fontId="1" fillId="2" borderId="0" xfId="1" applyFont="1" applyFill="1" applyAlignment="1">
      <alignment vertical="top"/>
    </xf>
    <xf numFmtId="0" fontId="1" fillId="0" borderId="0" xfId="1" applyFont="1" applyAlignment="1">
      <alignment horizontal="left" vertical="center" wrapText="1"/>
    </xf>
    <xf numFmtId="0" fontId="1" fillId="0" borderId="1" xfId="1" quotePrefix="1" applyFont="1" applyBorder="1" applyAlignment="1">
      <alignment horizontal="center" vertical="center" wrapText="1"/>
    </xf>
    <xf numFmtId="49" fontId="2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wrapText="1" shrinkToFit="1"/>
    </xf>
    <xf numFmtId="3" fontId="1" fillId="0" borderId="7" xfId="0" quotePrefix="1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7" xfId="0" quotePrefix="1" applyFont="1" applyBorder="1" applyAlignment="1">
      <alignment horizontal="center" vertical="center" wrapText="1" shrinkToFit="1"/>
    </xf>
    <xf numFmtId="0" fontId="1" fillId="0" borderId="8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8" xfId="1" quotePrefix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4" fillId="0" borderId="2" xfId="0" applyFont="1" applyBorder="1" applyAlignment="1"/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_Folha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5</xdr:col>
      <xdr:colOff>503560</xdr:colOff>
      <xdr:row>101</xdr:row>
      <xdr:rowOff>100331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B8C9777-2748-4886-AF6B-8FD3394A5D20}"/>
            </a:ext>
          </a:extLst>
        </xdr:cNvPr>
        <xdr:cNvSpPr txBox="1"/>
      </xdr:nvSpPr>
      <xdr:spPr>
        <a:xfrm>
          <a:off x="0" y="3535680"/>
          <a:ext cx="6172200" cy="136855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INFORMAÇÃO RELATIVA AO TRATAMENTO DE DADOS PESSOAIS </a:t>
          </a:r>
          <a:r>
            <a:rPr lang="en-GB"/>
            <a:t> </a:t>
          </a:r>
        </a:p>
        <a:p>
          <a:pPr algn="ctr"/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(</a:t>
          </a:r>
          <a:r>
            <a:rPr lang="en-GB" sz="1100" b="0" i="1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Titular de dados pessoais</a:t>
          </a:r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) </a:t>
          </a:r>
          <a:r>
            <a:rPr lang="en-GB"/>
            <a:t> </a:t>
          </a:r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 </a:t>
          </a:r>
          <a:r>
            <a:rPr lang="en-GB"/>
            <a:t> </a:t>
          </a:r>
        </a:p>
        <a:p>
          <a:pPr>
            <a:lnSpc>
              <a:spcPts val="1000"/>
            </a:lnSpc>
          </a:pPr>
          <a:endParaRPr lang="en-GB" sz="1100" b="1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>
            <a:lnSpc>
              <a:spcPts val="1100"/>
            </a:lnSpc>
          </a:pPr>
          <a:r>
            <a:rPr lang="en-GB" sz="1100" b="1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a) Responsável, fundamento e finalidade</a:t>
          </a:r>
          <a:r>
            <a:rPr lang="en-GB"/>
            <a:t> </a:t>
          </a:r>
        </a:p>
        <a:p>
          <a:endParaRPr lang="en-GB" sz="1100" b="0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 algn="just"/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Os dados pessoais recolhidos através da presente norma regulamentar são tratados pela Autoridade de Supervisão de Seguros e Fundos de Pensões (ASF), pessoa coletiva de direito público com o n.º 501 328 599 e com sede na Avenida da República, n.º 76, 1600-205, Lisboa, no respeito pelo Regulamento (UE) n.º 2016/679, do Parlamento Europeu e do Conselho, de 27 de abril de 2016 (“RGPD”) e demais legislação de proteção de dados aplicável, com base no exercício de funções de interesse público de que a ASF está investida, conforme estabelecido na alínea e) do n.º 1 do artigo 6.º do RGPD. </a:t>
          </a:r>
        </a:p>
        <a:p>
          <a:pPr algn="just"/>
          <a:endParaRPr lang="en-GB" sz="1100" b="0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 algn="just"/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O referido tratamento de dados pessoais tem como finalidade o exercício das competências de supervisão que estão legalmente cometidas à ASF, conforme previsto nos artigos 20.º, 21.º e 27.º do regime jurídico de acesso e exercício da atividade seguradora e resseguradora (“RJASR”), aprovado pela Lei n.º 147/2015, de 9 de setembro, no artigo 3.º, no n.º 1 do artigo 5.º e no artigo 69.º do regime jurídico da distribuição de seguros e de resseguros (“RJDS”), aprovado pela Lei n.º 7/2019, de 16 de janeiro, no n.º 2 do artigo 172.º e nos artigos 190.º, 191.º e 196.º do regime jurídico da constituição e do funcionamento dos fundos de pensões e das entidades gestoras de fundos de pensões (“RJFP”), aprovado pela Lei n.º 27/2020, de 23 de julho, e no artigo 1.º da presente norma regulamentar. </a:t>
          </a:r>
        </a:p>
        <a:p>
          <a:pPr algn="just"/>
          <a:endParaRPr lang="en-GB" sz="1100" b="0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 algn="just"/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Os dados pessoais recolhidos através da presente norma regulamentar podem ainda ser tratados pela ASF para as seguintes finalidades posteriores: </a:t>
          </a:r>
        </a:p>
        <a:p>
          <a:pPr algn="just"/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- Gestão de reclamações apresentadas junto da ASF, ao abrigo do disposto na alínea d) do n.º 7 do artigo 16.º dos Estatutos da ASF, aprovados pelo Decreto-Lei n.º 1/2015, de 6 de janeiro; </a:t>
          </a:r>
        </a:p>
        <a:p>
          <a:pPr algn="just"/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- Aplicação de sanções, ao abrigo do disposto no n.º 5 do artigo 16.º dos Estatutos da ASF, aprovados pelo Decreto-Lei n.º 1/2015, de 6 de janeiro, de acordo com a primeira parte do artigo 10.º do RGPD. </a:t>
          </a:r>
          <a:r>
            <a:rPr lang="en-GB"/>
            <a:t> </a:t>
          </a:r>
        </a:p>
        <a:p>
          <a:endParaRPr lang="en-GB" sz="1100" b="1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>
            <a:lnSpc>
              <a:spcPts val="1100"/>
            </a:lnSpc>
          </a:pPr>
          <a:r>
            <a:rPr lang="en-GB" sz="1100" b="1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b) Obrigatoriedade</a:t>
          </a:r>
          <a:r>
            <a:rPr lang="en-GB"/>
            <a:t> </a:t>
          </a:r>
        </a:p>
        <a:p>
          <a:endParaRPr lang="en-GB" sz="1100" b="0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 algn="just"/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O fornecimento de dados pessoais à ASF pelas empresas de seguros ou de resseguros para estas finalidades é obrigatório, nos termos do n.º 1 do artigo 81.º do RJASR, do artigo 3.º, da alínea e) do n.º 1 e do n.º 2 do artigo 34.º, da alínea h) do n.º 1 e do n.º 3 do artigo 37.º e do artigo 38.º do RJDS, dos n.os 1 e 2 do artigo 71.º e artigo 75.º da Norma Regulamentar n.º 13/2020-R, de 30 de dezembro, e do n.º 1 do artigo 150.º e do n.º 2 do artigo 172.º do RJFP. </a:t>
          </a:r>
          <a:endParaRPr lang="en-GB"/>
        </a:p>
        <a:p>
          <a:pPr>
            <a:lnSpc>
              <a:spcPts val="1000"/>
            </a:lnSpc>
          </a:pPr>
          <a:endParaRPr lang="en-GB" sz="1100" b="1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>
            <a:lnSpc>
              <a:spcPts val="1200"/>
            </a:lnSpc>
          </a:pPr>
          <a:r>
            <a:rPr lang="en-GB" sz="1100" b="1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c) Conservação</a:t>
          </a:r>
          <a:r>
            <a:rPr lang="en-GB"/>
            <a:t> </a:t>
          </a:r>
        </a:p>
        <a:p>
          <a:endParaRPr lang="en-GB" sz="1100" b="0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 algn="just">
            <a:lnSpc>
              <a:spcPts val="1100"/>
            </a:lnSpc>
          </a:pPr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Os dados pessoais recolhidos serão conservados enquanto forem necessários ao cumprimento das finalidades inerentes à supervisão da entidade supervisionada e, após a sua cessação, pelo tempo correspondente ao prazo prescricional do procedimento criminal ou contraordenacional aplicável por ilícitos relacionados com a atividade seguradora e de gestão de fundos de pensões. </a:t>
          </a:r>
        </a:p>
        <a:p>
          <a:pPr algn="just"/>
          <a:endParaRPr lang="en-GB" sz="1100" b="0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 algn="just"/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O tratamento dos dados pessoais pelas pessoas que exercem funções na ASF está limitado a certas categorias de profissionais para cuja atividade estes se revelam necessários. </a:t>
          </a:r>
          <a:r>
            <a:rPr lang="en-GB"/>
            <a:t> </a:t>
          </a:r>
        </a:p>
        <a:p>
          <a:pPr algn="just">
            <a:lnSpc>
              <a:spcPts val="1000"/>
            </a:lnSpc>
          </a:pPr>
          <a:endParaRPr lang="en-GB" sz="1100" b="1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 algn="just"/>
          <a:r>
            <a:rPr lang="en-GB" sz="1100" b="1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d) Destinatários</a:t>
          </a:r>
          <a:r>
            <a:rPr lang="en-GB"/>
            <a:t> </a:t>
          </a:r>
        </a:p>
        <a:p>
          <a:pPr algn="just"/>
          <a:endParaRPr lang="en-GB" sz="1100" b="0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 algn="just">
            <a:lnSpc>
              <a:spcPts val="1100"/>
            </a:lnSpc>
          </a:pPr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Os dados pessoais recolhidos podem ser comunicados à Autoridade Europeia dos Seguros e Pensões Complementares de Reforma (EIOPA), no âmbito do cumprimento dos requisitos de reporte decorrentes da Diretiva (UE) n.º 2009/138/CE, do Parlamento Europeu e do Conselho, de 25 de novembro de 2009, relativa ao acesso à atividade de seguros e resseguros e ao seu exercício, e da Diretiva (UE) n.º 2016/2341, do Parlamento Europeu e do Conselho, de 14 de dezembro de 2016, relativa às atividades e à supervisão das instituições de realização de planos de pensões profissionais. </a:t>
          </a:r>
        </a:p>
        <a:p>
          <a:pPr algn="just"/>
          <a:endParaRPr lang="en-GB" sz="1100" b="0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 algn="just"/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Os dados pessoais recolhidos podem ser também comunicados ao Banco de Portugal, no âmbito do cumprimento dos requisitos de reporte estatístico ao Banco Central Europeu aplicáveis às empresas de seguros e aos fundos de pensões, de acordo com o Regulamento (UE) n.º 1374/2014, do Banco Central Europeu, de 28 de novembro, e com o Regulamento (UE) 2018/231 do Banco Central Europeu, de 26 de janeiro de 2018. </a:t>
          </a:r>
        </a:p>
        <a:p>
          <a:pPr algn="just">
            <a:lnSpc>
              <a:spcPts val="1100"/>
            </a:lnSpc>
          </a:pPr>
          <a:endParaRPr lang="en-GB" sz="1100" b="0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 algn="just">
            <a:lnSpc>
              <a:spcPts val="1100"/>
            </a:lnSpc>
          </a:pPr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Os dados pessoais recolhidos podem ainda ser partilhados nos termos do regime legal de troca de informações aplicável à ASF, previsto nos artigos 32.º a 38.º do RJASR, 72.º a 75.º do RJDS e 202.º a 207.º do RJFP. </a:t>
          </a:r>
          <a:endParaRPr lang="en-GB" sz="1100" b="1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 algn="just">
            <a:lnSpc>
              <a:spcPts val="1100"/>
            </a:lnSpc>
          </a:pPr>
          <a:endParaRPr lang="en-GB" sz="1100" b="1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 algn="just">
            <a:lnSpc>
              <a:spcPts val="1100"/>
            </a:lnSpc>
          </a:pPr>
          <a:r>
            <a:rPr lang="en-GB" sz="1100" b="1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e) Decisões individuais automatizadas</a:t>
          </a:r>
          <a:r>
            <a:rPr lang="en-GB"/>
            <a:t> </a:t>
          </a:r>
        </a:p>
        <a:p>
          <a:pPr algn="just">
            <a:lnSpc>
              <a:spcPts val="1100"/>
            </a:lnSpc>
          </a:pPr>
          <a:endParaRPr lang="en-GB" sz="1100" b="0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 algn="just">
            <a:lnSpc>
              <a:spcPts val="1200"/>
            </a:lnSpc>
          </a:pPr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O tratamento dos dados pessoais recolhidos não importa decisões individuais automatizadas.</a:t>
          </a:r>
          <a:r>
            <a:rPr lang="en-GB"/>
            <a:t> </a:t>
          </a:r>
        </a:p>
        <a:p>
          <a:pPr algn="just">
            <a:lnSpc>
              <a:spcPts val="1000"/>
            </a:lnSpc>
          </a:pPr>
          <a:endParaRPr lang="en-GB" sz="1100" b="1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 algn="just">
            <a:lnSpc>
              <a:spcPts val="1100"/>
            </a:lnSpc>
          </a:pPr>
          <a:r>
            <a:rPr lang="en-GB" sz="1100" b="1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f) Direitos</a:t>
          </a:r>
          <a:r>
            <a:rPr lang="en-GB"/>
            <a:t> </a:t>
          </a:r>
        </a:p>
        <a:p>
          <a:pPr algn="just"/>
          <a:endParaRPr lang="en-GB" sz="1100" b="0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 algn="just"/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O titular dos dados tem direito de solicitar o acesso aos respetivos dados pessoais, bem como de solicitar a sua retificação, a limitação ou a oposição ao seu tratamento ou o seu apagamento, quando aplicáveis. </a:t>
          </a:r>
        </a:p>
        <a:p>
          <a:pPr algn="just">
            <a:lnSpc>
              <a:spcPts val="1100"/>
            </a:lnSpc>
          </a:pPr>
          <a:endParaRPr lang="en-GB" sz="1100" b="0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 algn="just"/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Em relação aos direitos de limitação, oposição e apagamento, o seu exercício poderá sofrer, de acordo com medida legislativa estabelecida nos termos dos n.os 1 e 2 do artigo 23.º do RGPD, limitações justificadas e proporcionais relacionadas com o interesse público prosseguido pela ASF no caso concreto. .</a:t>
          </a:r>
          <a:r>
            <a:rPr lang="en-GB"/>
            <a:t> </a:t>
          </a:r>
        </a:p>
        <a:p>
          <a:pPr algn="just">
            <a:lnSpc>
              <a:spcPts val="1000"/>
            </a:lnSpc>
          </a:pPr>
          <a:endParaRPr lang="en-GB" sz="1100" b="1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 algn="just">
            <a:lnSpc>
              <a:spcPts val="1100"/>
            </a:lnSpc>
          </a:pPr>
          <a:r>
            <a:rPr lang="en-GB" sz="1100" b="1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g) Contactos</a:t>
          </a:r>
          <a:r>
            <a:rPr lang="en-GB"/>
            <a:t> </a:t>
          </a:r>
        </a:p>
        <a:p>
          <a:pPr algn="just">
            <a:lnSpc>
              <a:spcPts val="1100"/>
            </a:lnSpc>
          </a:pPr>
          <a:endParaRPr lang="en-GB" sz="1100" b="0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 algn="just"/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Estes direitos podem ser exercidos presencialmente ou por escrito junto do encarregado da proteção de dados da Autoridade de Supervisão de Seguros e Fundos de Pensões (E-mail: RGPD@asf.com.pt Correio postal: Encarregado da Proteção de Dados da ASF Avenida da República, 76, 1600-205 Lisboa). </a:t>
          </a:r>
          <a:r>
            <a:rPr lang="en-GB"/>
            <a:t> </a:t>
          </a:r>
        </a:p>
        <a:p>
          <a:pPr algn="just">
            <a:lnSpc>
              <a:spcPts val="1100"/>
            </a:lnSpc>
          </a:pPr>
          <a:endParaRPr lang="en-GB" sz="1100" b="1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 algn="just">
            <a:lnSpc>
              <a:spcPts val="1100"/>
            </a:lnSpc>
          </a:pPr>
          <a:r>
            <a:rPr lang="en-GB" sz="1100" b="1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h) Reclamação</a:t>
          </a:r>
          <a:r>
            <a:rPr lang="en-GB"/>
            <a:t> </a:t>
          </a:r>
        </a:p>
        <a:p>
          <a:pPr algn="just">
            <a:lnSpc>
              <a:spcPts val="1100"/>
            </a:lnSpc>
          </a:pPr>
          <a:endParaRPr lang="en-GB" sz="1100" b="0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 algn="just"/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O titular dos dados tem ainda direito a apresentar reclamação à autoridade de controlo (CNPD - Comissão Nacional de Proteção de Dados, </a:t>
          </a:r>
          <a:r>
            <a:rPr lang="en-GB" sz="1100" b="0" i="1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www.cnpd.pt</a:t>
          </a:r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).</a:t>
          </a:r>
          <a:r>
            <a:rPr lang="en-GB"/>
            <a:t> </a:t>
          </a:r>
          <a:endParaRPr lang="en-GB" sz="1100"/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6</xdr:col>
      <xdr:colOff>28575</xdr:colOff>
      <xdr:row>119</xdr:row>
      <xdr:rowOff>95249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F0F25B0-4544-44B9-9D67-A85D0A790EFA}"/>
            </a:ext>
          </a:extLst>
        </xdr:cNvPr>
        <xdr:cNvSpPr txBox="1"/>
      </xdr:nvSpPr>
      <xdr:spPr>
        <a:xfrm>
          <a:off x="0" y="3571875"/>
          <a:ext cx="6172200" cy="16125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INFORMAÇÃO RELATIVA AO TRATAMENTO DE DADOS PESSOAIS </a:t>
          </a:r>
          <a:r>
            <a:rPr lang="en-GB"/>
            <a:t> </a:t>
          </a:r>
        </a:p>
        <a:p>
          <a:pPr algn="ctr"/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(</a:t>
          </a:r>
          <a:r>
            <a:rPr lang="en-GB" sz="1100" b="0" i="1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Titular de dados pessoais</a:t>
          </a:r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) </a:t>
          </a:r>
          <a:r>
            <a:rPr lang="en-GB"/>
            <a:t> </a:t>
          </a:r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 </a:t>
          </a:r>
          <a:r>
            <a:rPr lang="en-GB"/>
            <a:t> </a:t>
          </a:r>
        </a:p>
        <a:p>
          <a:pPr>
            <a:lnSpc>
              <a:spcPts val="1100"/>
            </a:lnSpc>
          </a:pPr>
          <a:endParaRPr lang="en-GB" sz="1100" b="1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a) Responsável, fundamento e finalidades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através da presente norma regulamentar são tratados pela Autoridade de Supervisão de Seguros e Fundos de Pensões (ASF), pessoa coletiva de direito público com o n.º 501 328 599 e com sede na Avenida da República, n.º 76, 1600-205, Lisboa, no respeito pelo Regulamento (UE) n.º 2016/679, do Parlamento Europeu e do Conselho, de 27 de abril de 2016 (“RGPD”) e demais legislação de proteção de dados aplicável, com base no exercício de funções de interesse público de que a ASF está investida, conforme estabelecido na alínea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do n.º 1 do artigo 6.º do RGPD.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referido tratamento de dados pessoais tem como finalidade o exercício das competências de supervisão que estão legalmente cometidas à ASF, conforme previsto nos artigos 20.º, 21.º e 27.º do regime jurídico de acesso e exercício da atividade seguradora e resseguradora (“RJASR”), aprovado pela Lei n.º 147/2015, de 9 de setembro, no artigo 3.º, no n.º 1 do artigo 5.º e no artigo 69.º do regime jurídico da distribuição de seguros e de resseguros (“RJDS”), aprovado pela Lei n.º 7/2019, de 16 de janeiro, no n.º 2 do artigo 172.º e nos artigos 190.º, 191.º e 196.º do regime jurídico da constituição e do funcionamento dos fundos de pensões e das entidades gestoras de fundos de pensões (“RJFP”), aprovado pela Lei n.º 27/2020, de 23 de julho, e no artigo 1.º da presente norma regulamentar.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através da presente norma regulamentar podem ainda ser tratados pela ASF para as seguintes finalidades posteriores: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- Gestão de reclamações apresentadas junto da ASF, ao abrigo do disposto na alínea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d)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do n.º 7 do artigo 16.º dos Estatutos da ASF, aprovados pelo Decreto-Lei n.º 1/2015, de 6 de janeiro;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- Aplicação de sanções, ao abrigo do disposto no n.º 5 do artigo 16.º dos Estatutos da ASF, aprovados pelo Decreto-Lei n.º 1/2015, de 6 de janeiro, de acordo com a primeira parte do artigo 10.º do RGPD.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b) Obrigatoriedade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O fornecimento de dados pessoais à ASF pelas empresas de seguros ou de resseguros para estas finalidades é obrigatório, nos termos do n.º 1 do artigo 81.º do RJASR, do artigo 3.º, da alínea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do n.º 1 e do n.º 2 do artigo 34.º, da alínea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h)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do n.º 1 e do n.º 3 do artigo 37.º e do artigo 38.º do RJDS, dos n.</a:t>
          </a:r>
          <a:r>
            <a:rPr lang="pt-PT" sz="1100" baseline="300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1 e 2 do artigo 71.º e artigo 75.º da Norma Regulamentar n.º 13/2020-R, de 30 de dezembro, e do n.º 1 do artigo 150.º e do n.º 2 do artigo 172.º do RJFP.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c) Conservação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Os dados pessoais recolhidos serão conservados enquanto forem necessários ao cumprimento das finalidades inerentes à supervisão da entidade supervisionada e, após a sua cessação, pelo tempo correspondente ao prazo prescricional do procedimento criminal ou contraordenacional aplicável por ilícitos relacionados com a atividade seguradora e de gestão de fundos de pensões.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d) Destinatários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podem ser comunicados à Autoridade Europeia dos Seguros e Pensões Complementares de Reforma (EIOPA), no âmbito do cumprimento dos requisitos de reporte decorrentes da Diretiva (UE) n.º 2009/138/CE, do Parlamento Europeu e do Conselho, de 25 de novembro de 2009, relativa ao acesso à atividade de seguros e resseguros e ao seu exercício, e da Diretiva (UE) n.º 2016/2341, do Parlamento Europeu e do Conselho, de 14 de dezembro de 2016, relativa às atividades e à supervisão das instituições de realização de planos de pensões profissionais.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podem ser também comunicados ao Banco de Portugal, no âmbito do cumprimento dos requisitos de reporte estatístico ao Banco Central Europeu aplicáveis às empresas de seguros e aos fundos de pensões, de acordo com o Regulamento (UE) n.º 1374/2014, do Banco Central Europeu, de 28 de novembro, e com o Regulamento (UE) 2018/231 do Banco Central Europeu, de 26 de janeiro de 2018.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podem ainda ser partilhados nos termos do regime legal de troca de informações aplicável à ASF, previsto nos artigos 35.º e 37.º do RJASR, 74.º do RJDS e 205.º do RJFP, onde se incluem autoridades e entidades de outros Estados membros, bem como autoridades competentes ou organismos de países não membros da União Europeia.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tratamento dos dados pessoais pelas pessoas que exercem funções na ASF está limitado a certas categorias de profissionais para cuja atividade estes se revelam necessários.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e) Transferência de dados pessoais 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Poderá existir uma transferência internacional dos dados pessoais recolhidos, com destino a países terceiros ou organizações internacionais, ao abrigo do regime indicado na alínea anterior e apenas nas seguintes situações: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i)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Se a Comissão Europeia considerar que o país terceiro ou a organização internacional garantem um nível de proteção adequado para os direitos dos titulares dos dados; ou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ii)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Se os países terceiros ou organizações internacionais apresentarem garantias adequadas, nos termos previstos no RGPD, atestando-se que os titulares dos dados gozam de direitos oponíveis e de medidas jurídicas corretivas eficazes, informação que a ASF comunicará aos titulares ou disponibilizará através de sítio na internet.  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f) Decisões individuais automatizadas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tratamento dos dados pessoais recolhidos não importa decisões individuais automatizadas.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g) Direitos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titular dos dados tem direito de solicitar o acesso aos respetivos dados pessoais, bem como de solicitar a sua retificação, a limitação ou a oposição ao seu tratamento ou o seu apagamento, quando aplicáveis.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Em relação aos direitos de limitação, oposição e apagamento, o seu exercício poderá sofrer, de acordo com medida legislativa estabelecida nos termos dos n.</a:t>
          </a:r>
          <a:r>
            <a:rPr lang="pt-PT" sz="1100" baseline="300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1 e 2 do artigo 23.º do RGPD, limitações justificadas e proporcionais relacionadas com o interesse público prosseguido pela ASF no caso concreto.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h) Contactos	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Estes direitos podem ser exercidos presencialmente ou por escrito junto do encarregado da proteção de dados da Autoridade de Supervisão de Seguros e Fundos de Pensões (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E-mail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: E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PD@asf.com.pt Correio postal: Encarregado da Proteção de Dados da ASF Avenida da República, 76, 1600-205 Lisboa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).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i) Reclamação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titular dos dados tem ainda direito a apresentar reclamação à autoridade de controlo (CNPD - Comissão Nacional de Proteção de Dados,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www.cnpd.pt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).</a:t>
          </a:r>
          <a:endParaRPr lang="en-GB" sz="1100"/>
        </a:p>
      </xdr:txBody>
    </xdr:sp>
    <xdr:clientData/>
  </xdr:twoCellAnchor>
  <xdr:twoCellAnchor>
    <xdr:from>
      <xdr:col>0</xdr:col>
      <xdr:colOff>390525</xdr:colOff>
      <xdr:row>10</xdr:row>
      <xdr:rowOff>57150</xdr:rowOff>
    </xdr:from>
    <xdr:to>
      <xdr:col>3</xdr:col>
      <xdr:colOff>412794</xdr:colOff>
      <xdr:row>17</xdr:row>
      <xdr:rowOff>66675</xdr:rowOff>
    </xdr:to>
    <xdr:sp macro="" textlink="">
      <xdr:nvSpPr>
        <xdr:cNvPr id="2" name="Text Box 16">
          <a:extLst>
            <a:ext uri="{FF2B5EF4-FFF2-40B4-BE49-F238E27FC236}">
              <a16:creationId xmlns:a16="http://schemas.microsoft.com/office/drawing/2014/main" id="{6FCA4467-F1DD-42CF-BA6A-D34A502F6836}"/>
            </a:ext>
          </a:extLst>
        </xdr:cNvPr>
        <xdr:cNvSpPr txBox="1">
          <a:spLocks noChangeArrowheads="1"/>
        </xdr:cNvSpPr>
      </xdr:nvSpPr>
      <xdr:spPr bwMode="auto">
        <a:xfrm>
          <a:off x="390525" y="1685925"/>
          <a:ext cx="4337094" cy="11430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Não podem ser preenchidas células que não sejam de cor verde.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As células de cor laranja são de preenchimento automático.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 </a:t>
          </a:r>
          <a:r>
            <a:rPr lang="pt-PT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upload</a:t>
          </a: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do ficheiro só deverá ser efetuado quando todos os resultados da folha "Validações" forem iguais a zero.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340995</xdr:colOff>
      <xdr:row>1</xdr:row>
      <xdr:rowOff>0</xdr:rowOff>
    </xdr:from>
    <xdr:to>
      <xdr:col>6</xdr:col>
      <xdr:colOff>16072</xdr:colOff>
      <xdr:row>4</xdr:row>
      <xdr:rowOff>2233</xdr:rowOff>
    </xdr:to>
    <xdr:sp macro="" textlink="">
      <xdr:nvSpPr>
        <xdr:cNvPr id="7211" name="Text Box 43">
          <a:extLst>
            <a:ext uri="{FF2B5EF4-FFF2-40B4-BE49-F238E27FC236}">
              <a16:creationId xmlns:a16="http://schemas.microsoft.com/office/drawing/2014/main" id="{EF544D6B-40B1-4B07-9E96-C32B67F8418E}"/>
            </a:ext>
          </a:extLst>
        </xdr:cNvPr>
        <xdr:cNvSpPr txBox="1">
          <a:spLocks noChangeArrowheads="1"/>
        </xdr:cNvSpPr>
      </xdr:nvSpPr>
      <xdr:spPr bwMode="auto">
        <a:xfrm>
          <a:off x="5857875" y="123825"/>
          <a:ext cx="4800600" cy="37147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Os valores contabilísticos devem ser sempre reportados positivos, exceto quando vão contra a natureza  do seu saldo contabilístico.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379094</xdr:colOff>
      <xdr:row>0</xdr:row>
      <xdr:rowOff>81280</xdr:rowOff>
    </xdr:from>
    <xdr:to>
      <xdr:col>6</xdr:col>
      <xdr:colOff>16066</xdr:colOff>
      <xdr:row>2</xdr:row>
      <xdr:rowOff>132679</xdr:rowOff>
    </xdr:to>
    <xdr:sp macro="" textlink="">
      <xdr:nvSpPr>
        <xdr:cNvPr id="23554" name="Text Box 2">
          <a:extLst>
            <a:ext uri="{FF2B5EF4-FFF2-40B4-BE49-F238E27FC236}">
              <a16:creationId xmlns:a16="http://schemas.microsoft.com/office/drawing/2014/main" id="{31489842-93E5-43DA-8390-CCC99BC40F32}"/>
            </a:ext>
          </a:extLst>
        </xdr:cNvPr>
        <xdr:cNvSpPr txBox="1">
          <a:spLocks noChangeArrowheads="1"/>
        </xdr:cNvSpPr>
      </xdr:nvSpPr>
      <xdr:spPr bwMode="auto">
        <a:xfrm>
          <a:off x="6877049" y="85725"/>
          <a:ext cx="4492830" cy="3429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Os valores contabilísticos devem ser sempre reportados positivos, exceto quando vão contra a natureza  do seu saldo contabilístico.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3174</xdr:colOff>
      <xdr:row>1</xdr:row>
      <xdr:rowOff>0</xdr:rowOff>
    </xdr:from>
    <xdr:to>
      <xdr:col>5</xdr:col>
      <xdr:colOff>26</xdr:colOff>
      <xdr:row>3</xdr:row>
      <xdr:rowOff>141933</xdr:rowOff>
    </xdr:to>
    <xdr:sp macro="" textlink="">
      <xdr:nvSpPr>
        <xdr:cNvPr id="24577" name="Text Box 1">
          <a:extLst>
            <a:ext uri="{FF2B5EF4-FFF2-40B4-BE49-F238E27FC236}">
              <a16:creationId xmlns:a16="http://schemas.microsoft.com/office/drawing/2014/main" id="{6BF57D24-07E5-4342-8CFF-44D8901F9071}"/>
            </a:ext>
          </a:extLst>
        </xdr:cNvPr>
        <xdr:cNvSpPr txBox="1">
          <a:spLocks noChangeArrowheads="1"/>
        </xdr:cNvSpPr>
      </xdr:nvSpPr>
      <xdr:spPr bwMode="auto">
        <a:xfrm>
          <a:off x="5762624" y="123825"/>
          <a:ext cx="4810125" cy="37147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Os valores contabilísticos devem ser sempre reportados positivos, exceto quando vão contra a natureza  do seu saldo contabilístico.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7</xdr:col>
      <xdr:colOff>13861</xdr:colOff>
      <xdr:row>3</xdr:row>
      <xdr:rowOff>89656</xdr:rowOff>
    </xdr:to>
    <xdr:sp macro="" textlink="">
      <xdr:nvSpPr>
        <xdr:cNvPr id="27649" name="Text Box 1">
          <a:extLst>
            <a:ext uri="{FF2B5EF4-FFF2-40B4-BE49-F238E27FC236}">
              <a16:creationId xmlns:a16="http://schemas.microsoft.com/office/drawing/2014/main" id="{4AE23A3B-3961-4CAD-8C8B-260C76763CF2}"/>
            </a:ext>
          </a:extLst>
        </xdr:cNvPr>
        <xdr:cNvSpPr txBox="1">
          <a:spLocks noChangeArrowheads="1"/>
        </xdr:cNvSpPr>
      </xdr:nvSpPr>
      <xdr:spPr bwMode="auto">
        <a:xfrm>
          <a:off x="6819900" y="104775"/>
          <a:ext cx="4838700" cy="36195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Os valores contabilísticos devem ser sempre reportados positivos, exceto quando vão contra a natureza  do seu saldo contabilístico.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340995</xdr:colOff>
      <xdr:row>1</xdr:row>
      <xdr:rowOff>0</xdr:rowOff>
    </xdr:from>
    <xdr:to>
      <xdr:col>5</xdr:col>
      <xdr:colOff>359</xdr:colOff>
      <xdr:row>4</xdr:row>
      <xdr:rowOff>0</xdr:rowOff>
    </xdr:to>
    <xdr:sp macro="" textlink="">
      <xdr:nvSpPr>
        <xdr:cNvPr id="26625" name="Text Box 1">
          <a:extLst>
            <a:ext uri="{FF2B5EF4-FFF2-40B4-BE49-F238E27FC236}">
              <a16:creationId xmlns:a16="http://schemas.microsoft.com/office/drawing/2014/main" id="{A5EBE49F-0105-4313-A46B-065747D9D1DC}"/>
            </a:ext>
          </a:extLst>
        </xdr:cNvPr>
        <xdr:cNvSpPr txBox="1">
          <a:spLocks noChangeArrowheads="1"/>
        </xdr:cNvSpPr>
      </xdr:nvSpPr>
      <xdr:spPr bwMode="auto">
        <a:xfrm>
          <a:off x="5857875" y="123825"/>
          <a:ext cx="4800600" cy="42862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Os valores contabilísticos devem ser sempre reportados positivos, exceto quando vão contra a natureza  do seu saldo contabilístico.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1260475</xdr:colOff>
      <xdr:row>1</xdr:row>
      <xdr:rowOff>0</xdr:rowOff>
    </xdr:from>
    <xdr:to>
      <xdr:col>4</xdr:col>
      <xdr:colOff>737559</xdr:colOff>
      <xdr:row>3</xdr:row>
      <xdr:rowOff>3263</xdr:rowOff>
    </xdr:to>
    <xdr:sp macro="" textlink="">
      <xdr:nvSpPr>
        <xdr:cNvPr id="28673" name="Text Box 1">
          <a:extLst>
            <a:ext uri="{FF2B5EF4-FFF2-40B4-BE49-F238E27FC236}">
              <a16:creationId xmlns:a16="http://schemas.microsoft.com/office/drawing/2014/main" id="{D96E4A42-4C9A-44AA-B725-A2812AE6455E}"/>
            </a:ext>
          </a:extLst>
        </xdr:cNvPr>
        <xdr:cNvSpPr txBox="1">
          <a:spLocks noChangeArrowheads="1"/>
        </xdr:cNvSpPr>
      </xdr:nvSpPr>
      <xdr:spPr bwMode="auto">
        <a:xfrm>
          <a:off x="6115050" y="76200"/>
          <a:ext cx="4829175" cy="36195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Os valores contabilísticos devem ser sempre reportados positivos, exceto quando vão contra a natureza  do seu saldo contabilístico.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580390</xdr:colOff>
      <xdr:row>1</xdr:row>
      <xdr:rowOff>0</xdr:rowOff>
    </xdr:from>
    <xdr:to>
      <xdr:col>5</xdr:col>
      <xdr:colOff>396198</xdr:colOff>
      <xdr:row>3</xdr:row>
      <xdr:rowOff>89656</xdr:rowOff>
    </xdr:to>
    <xdr:sp macro="" textlink="">
      <xdr:nvSpPr>
        <xdr:cNvPr id="29697" name="Text Box 1">
          <a:extLst>
            <a:ext uri="{FF2B5EF4-FFF2-40B4-BE49-F238E27FC236}">
              <a16:creationId xmlns:a16="http://schemas.microsoft.com/office/drawing/2014/main" id="{66C7BA41-2EBB-41EB-B78A-96304F1B3462}"/>
            </a:ext>
          </a:extLst>
        </xdr:cNvPr>
        <xdr:cNvSpPr txBox="1">
          <a:spLocks noChangeArrowheads="1"/>
        </xdr:cNvSpPr>
      </xdr:nvSpPr>
      <xdr:spPr bwMode="auto">
        <a:xfrm>
          <a:off x="5924550" y="104775"/>
          <a:ext cx="4867275" cy="36195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Os valores contabilísticos devem ser sempre reportados positivos, exceto quando vão contra a natureza  do seu saldo contabilístico.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340995</xdr:colOff>
      <xdr:row>1</xdr:row>
      <xdr:rowOff>0</xdr:rowOff>
    </xdr:from>
    <xdr:to>
      <xdr:col>5</xdr:col>
      <xdr:colOff>360</xdr:colOff>
      <xdr:row>4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9DE7BED-6F79-47E5-A8E5-DC924625C368}"/>
            </a:ext>
          </a:extLst>
        </xdr:cNvPr>
        <xdr:cNvSpPr txBox="1">
          <a:spLocks noChangeArrowheads="1"/>
        </xdr:cNvSpPr>
      </xdr:nvSpPr>
      <xdr:spPr bwMode="auto">
        <a:xfrm>
          <a:off x="5857875" y="123825"/>
          <a:ext cx="4800600" cy="42862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Os valores contabilísticos devem ser sempre reportados positivos, exceto quando vão contra a natureza  do seu saldo contabilístico.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340995</xdr:colOff>
      <xdr:row>1</xdr:row>
      <xdr:rowOff>0</xdr:rowOff>
    </xdr:from>
    <xdr:to>
      <xdr:col>6</xdr:col>
      <xdr:colOff>298</xdr:colOff>
      <xdr:row>4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20A3E85-674E-46C7-92C3-E2B95870205C}"/>
            </a:ext>
          </a:extLst>
        </xdr:cNvPr>
        <xdr:cNvSpPr txBox="1">
          <a:spLocks noChangeArrowheads="1"/>
        </xdr:cNvSpPr>
      </xdr:nvSpPr>
      <xdr:spPr bwMode="auto">
        <a:xfrm>
          <a:off x="5857875" y="123825"/>
          <a:ext cx="4800600" cy="42862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Os valores contabilísticos devem ser sempre reportados positivos, exceto quando vão contra a natureza  do seu saldo contabilístico.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340995</xdr:colOff>
      <xdr:row>1</xdr:row>
      <xdr:rowOff>0</xdr:rowOff>
    </xdr:from>
    <xdr:to>
      <xdr:col>6</xdr:col>
      <xdr:colOff>459</xdr:colOff>
      <xdr:row>4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AB954D0-12FC-46B4-ADBE-5F386646C24B}"/>
            </a:ext>
          </a:extLst>
        </xdr:cNvPr>
        <xdr:cNvSpPr txBox="1">
          <a:spLocks noChangeArrowheads="1"/>
        </xdr:cNvSpPr>
      </xdr:nvSpPr>
      <xdr:spPr bwMode="auto">
        <a:xfrm>
          <a:off x="5857875" y="123825"/>
          <a:ext cx="4800600" cy="42862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Os valores contabilísticos devem ser sempre reportados positivos, exceto quando vão contra a natureza  do seu saldo contabilístico.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2113915</xdr:colOff>
      <xdr:row>3</xdr:row>
      <xdr:rowOff>57150</xdr:rowOff>
    </xdr:from>
    <xdr:to>
      <xdr:col>3</xdr:col>
      <xdr:colOff>962668</xdr:colOff>
      <xdr:row>3</xdr:row>
      <xdr:rowOff>425477</xdr:rowOff>
    </xdr:to>
    <xdr:sp macro="" textlink="">
      <xdr:nvSpPr>
        <xdr:cNvPr id="15382" name="Text Box 22">
          <a:extLst>
            <a:ext uri="{FF2B5EF4-FFF2-40B4-BE49-F238E27FC236}">
              <a16:creationId xmlns:a16="http://schemas.microsoft.com/office/drawing/2014/main" id="{FFE38A16-C0A8-4239-A167-295BA37D0109}"/>
            </a:ext>
          </a:extLst>
        </xdr:cNvPr>
        <xdr:cNvSpPr txBox="1">
          <a:spLocks noChangeArrowheads="1"/>
        </xdr:cNvSpPr>
      </xdr:nvSpPr>
      <xdr:spPr bwMode="auto">
        <a:xfrm>
          <a:off x="2022475" y="539750"/>
          <a:ext cx="6283325" cy="368327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Os valores contabilísticos devem ser sempre reportados positivos, exceto quando vão contra a natureza  do seu saldo contabilístico.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</xdr:row>
      <xdr:rowOff>123901</xdr:rowOff>
    </xdr:from>
    <xdr:to>
      <xdr:col>8</xdr:col>
      <xdr:colOff>1</xdr:colOff>
      <xdr:row>2</xdr:row>
      <xdr:rowOff>771526</xdr:rowOff>
    </xdr:to>
    <xdr:sp macro="" textlink="">
      <xdr:nvSpPr>
        <xdr:cNvPr id="2" name="Text Box 17">
          <a:extLst>
            <a:ext uri="{FF2B5EF4-FFF2-40B4-BE49-F238E27FC236}">
              <a16:creationId xmlns:a16="http://schemas.microsoft.com/office/drawing/2014/main" id="{C88A93C3-281E-46F9-A73B-353E29880DF7}"/>
            </a:ext>
          </a:extLst>
        </xdr:cNvPr>
        <xdr:cNvSpPr txBox="1">
          <a:spLocks noChangeArrowheads="1"/>
        </xdr:cNvSpPr>
      </xdr:nvSpPr>
      <xdr:spPr bwMode="auto">
        <a:xfrm>
          <a:off x="1762125" y="285826"/>
          <a:ext cx="7762876" cy="80955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r>
            <a:rPr lang="pt-PT" sz="8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Este mapa deve ser preenchido com o total das vendas e serviços</a:t>
          </a:r>
          <a:r>
            <a:rPr lang="pt-PT" sz="80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prestados pela entidade gestora, segregado por fundo de pensões de origem do rédito e entidade que o suportou (fundo de pensões ou associados e participantes).</a:t>
          </a:r>
        </a:p>
        <a:p>
          <a:endParaRPr lang="pt-PT" sz="800" baseline="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PT" sz="8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Deverão ser preenchidas tantas linhas quantas as necessárias, devendo ser respeitadas as seguintes regras:</a:t>
          </a:r>
        </a:p>
        <a:p>
          <a:r>
            <a:rPr lang="pt-PT" sz="8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</a:t>
          </a:r>
          <a:r>
            <a:rPr lang="pt-PT" sz="80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PT" sz="8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 se trate de um fundo de pensões fechado, deverá ser preenchida uma linha por cada subfundo;</a:t>
          </a:r>
        </a:p>
        <a:p>
          <a:r>
            <a:rPr lang="pt-PT" sz="8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Caso se trate de um fundo de pensões aberto deverá ser preenchida uma linha para a totalidade de cada tipo de adesão (individual ou coletiva).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1903095</xdr:colOff>
      <xdr:row>3</xdr:row>
      <xdr:rowOff>57150</xdr:rowOff>
    </xdr:from>
    <xdr:to>
      <xdr:col>3</xdr:col>
      <xdr:colOff>499816</xdr:colOff>
      <xdr:row>3</xdr:row>
      <xdr:rowOff>371475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7E0DEF2A-35F4-4683-98D8-F578BD8800B8}"/>
            </a:ext>
          </a:extLst>
        </xdr:cNvPr>
        <xdr:cNvSpPr txBox="1">
          <a:spLocks noChangeArrowheads="1"/>
        </xdr:cNvSpPr>
      </xdr:nvSpPr>
      <xdr:spPr bwMode="auto">
        <a:xfrm>
          <a:off x="1816100" y="542925"/>
          <a:ext cx="6489700" cy="31432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Os valores contabilísticos devem ser sempre reportados positivos, exceto quando vão contra a natureza  do seu saldo contabilístico.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1045209</xdr:colOff>
      <xdr:row>1</xdr:row>
      <xdr:rowOff>0</xdr:rowOff>
    </xdr:from>
    <xdr:to>
      <xdr:col>8</xdr:col>
      <xdr:colOff>803910</xdr:colOff>
      <xdr:row>3</xdr:row>
      <xdr:rowOff>38936</xdr:rowOff>
    </xdr:to>
    <xdr:sp macro="" textlink="">
      <xdr:nvSpPr>
        <xdr:cNvPr id="22535" name="Text Box 7">
          <a:extLst>
            <a:ext uri="{FF2B5EF4-FFF2-40B4-BE49-F238E27FC236}">
              <a16:creationId xmlns:a16="http://schemas.microsoft.com/office/drawing/2014/main" id="{52AAABE1-1A14-4F96-8C2F-DD7A1025A491}"/>
            </a:ext>
          </a:extLst>
        </xdr:cNvPr>
        <xdr:cNvSpPr txBox="1">
          <a:spLocks noChangeArrowheads="1"/>
        </xdr:cNvSpPr>
      </xdr:nvSpPr>
      <xdr:spPr bwMode="auto">
        <a:xfrm>
          <a:off x="8324849" y="161925"/>
          <a:ext cx="6457951" cy="362786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Os valores contabilísticos devem ser sempre reportados positivos, exceto quando vão contra a natureza  do seu saldo contabilístico.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321946</xdr:colOff>
      <xdr:row>0</xdr:row>
      <xdr:rowOff>92710</xdr:rowOff>
    </xdr:from>
    <xdr:to>
      <xdr:col>8</xdr:col>
      <xdr:colOff>149242</xdr:colOff>
      <xdr:row>3</xdr:row>
      <xdr:rowOff>3332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CDB933EB-D192-4A3F-A30F-83E105F8AFC4}"/>
            </a:ext>
          </a:extLst>
        </xdr:cNvPr>
        <xdr:cNvSpPr txBox="1">
          <a:spLocks noChangeArrowheads="1"/>
        </xdr:cNvSpPr>
      </xdr:nvSpPr>
      <xdr:spPr bwMode="auto">
        <a:xfrm>
          <a:off x="5092701" y="104775"/>
          <a:ext cx="6118224" cy="32717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Os valores contabilísticos devem ser sempre reportados positivos, exceto quando vão contra a natureza  do seu saldo contabilístico.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306070</xdr:colOff>
      <xdr:row>0</xdr:row>
      <xdr:rowOff>109855</xdr:rowOff>
    </xdr:from>
    <xdr:to>
      <xdr:col>8</xdr:col>
      <xdr:colOff>621664</xdr:colOff>
      <xdr:row>3</xdr:row>
      <xdr:rowOff>2737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69C2925E-90B6-490C-A61D-224201D319D0}"/>
            </a:ext>
          </a:extLst>
        </xdr:cNvPr>
        <xdr:cNvSpPr txBox="1">
          <a:spLocks noChangeArrowheads="1"/>
        </xdr:cNvSpPr>
      </xdr:nvSpPr>
      <xdr:spPr bwMode="auto">
        <a:xfrm>
          <a:off x="5029200" y="114300"/>
          <a:ext cx="6305550" cy="323306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Os valores contabilísticos devem ser sempre reportados positivos, exceto quando vão contra a natureza  do seu saldo contabilístico.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1408430</xdr:colOff>
      <xdr:row>3</xdr:row>
      <xdr:rowOff>205105</xdr:rowOff>
    </xdr:from>
    <xdr:to>
      <xdr:col>2</xdr:col>
      <xdr:colOff>157635</xdr:colOff>
      <xdr:row>4</xdr:row>
      <xdr:rowOff>115767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B3410CDB-B755-48C4-90BD-F1692821B44E}"/>
            </a:ext>
          </a:extLst>
        </xdr:cNvPr>
        <xdr:cNvSpPr txBox="1">
          <a:spLocks noChangeArrowheads="1"/>
        </xdr:cNvSpPr>
      </xdr:nvSpPr>
      <xdr:spPr bwMode="auto">
        <a:xfrm>
          <a:off x="1412875" y="781050"/>
          <a:ext cx="4435688" cy="306144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Os valores contabilísticos devem ser sempre reportados positivos, exceto quando vão contra a natureza  do seu saldo contabilístico.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2978151</xdr:colOff>
      <xdr:row>3</xdr:row>
      <xdr:rowOff>41274</xdr:rowOff>
    </xdr:from>
    <xdr:to>
      <xdr:col>4</xdr:col>
      <xdr:colOff>1079719</xdr:colOff>
      <xdr:row>3</xdr:row>
      <xdr:rowOff>305046</xdr:rowOff>
    </xdr:to>
    <xdr:sp macro="" textlink="">
      <xdr:nvSpPr>
        <xdr:cNvPr id="4110" name="Text Box 14">
          <a:extLst>
            <a:ext uri="{FF2B5EF4-FFF2-40B4-BE49-F238E27FC236}">
              <a16:creationId xmlns:a16="http://schemas.microsoft.com/office/drawing/2014/main" id="{21794B1C-6C99-4E53-8CDC-1CDF10EB2497}"/>
            </a:ext>
          </a:extLst>
        </xdr:cNvPr>
        <xdr:cNvSpPr txBox="1">
          <a:spLocks noChangeArrowheads="1"/>
        </xdr:cNvSpPr>
      </xdr:nvSpPr>
      <xdr:spPr bwMode="auto">
        <a:xfrm>
          <a:off x="2838451" y="469899"/>
          <a:ext cx="6159086" cy="263772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600"/>
            </a:lnSpc>
            <a:defRPr sz="1000"/>
          </a:pPr>
          <a:endParaRPr lang="pt-PT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600"/>
            </a:lnSpc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Os valores contabilísticos devem ser sempre reportados positivos, exceto quando vão contra a natureza  do seu saldo contabilístico.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1246505</xdr:colOff>
      <xdr:row>1</xdr:row>
      <xdr:rowOff>0</xdr:rowOff>
    </xdr:from>
    <xdr:to>
      <xdr:col>7</xdr:col>
      <xdr:colOff>1786</xdr:colOff>
      <xdr:row>3</xdr:row>
      <xdr:rowOff>3093</xdr:rowOff>
    </xdr:to>
    <xdr:sp macro="" textlink="">
      <xdr:nvSpPr>
        <xdr:cNvPr id="6176" name="Text Box 32">
          <a:extLst>
            <a:ext uri="{FF2B5EF4-FFF2-40B4-BE49-F238E27FC236}">
              <a16:creationId xmlns:a16="http://schemas.microsoft.com/office/drawing/2014/main" id="{B21DF746-17A9-4C33-9191-821B0339A54F}"/>
            </a:ext>
          </a:extLst>
        </xdr:cNvPr>
        <xdr:cNvSpPr txBox="1">
          <a:spLocks noChangeArrowheads="1"/>
        </xdr:cNvSpPr>
      </xdr:nvSpPr>
      <xdr:spPr bwMode="auto">
        <a:xfrm>
          <a:off x="7721600" y="142875"/>
          <a:ext cx="4844385" cy="27622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Os valores contabilísticos devem ser sempre reportados positivos, exceto quando vão contra a natureza  do seu saldo contabilístico.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2"/>
  <dimension ref="A1:AJ20"/>
  <sheetViews>
    <sheetView showGridLines="0" workbookViewId="0"/>
  </sheetViews>
  <sheetFormatPr defaultColWidth="9.28515625" defaultRowHeight="13.15"/>
  <cols>
    <col min="1" max="1" width="19.7109375" style="167" bestFit="1" customWidth="1"/>
    <col min="2" max="2" width="35.7109375" style="167" customWidth="1"/>
    <col min="3" max="16384" width="9.28515625" style="167"/>
  </cols>
  <sheetData>
    <row r="1" spans="1:36" s="2" customFormat="1" ht="14.1" customHeight="1">
      <c r="A1" s="20" t="s">
        <v>0</v>
      </c>
      <c r="C1" s="166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36" s="2" customFormat="1" ht="12.75" customHeight="1">
      <c r="A2" s="11" t="s">
        <v>1</v>
      </c>
      <c r="B2" s="17"/>
      <c r="D2" s="3"/>
      <c r="E2" s="3"/>
      <c r="F2" s="3"/>
      <c r="G2" s="3"/>
      <c r="H2" s="3"/>
    </row>
    <row r="3" spans="1:36" s="2" customFormat="1" ht="12.75" customHeight="1">
      <c r="A3" s="11" t="s">
        <v>2</v>
      </c>
      <c r="B3" s="18"/>
      <c r="D3" s="3"/>
      <c r="E3" s="3"/>
      <c r="F3" s="3"/>
      <c r="G3" s="3"/>
      <c r="H3" s="3"/>
    </row>
    <row r="4" spans="1:36" s="2" customFormat="1" ht="12.75" customHeight="1">
      <c r="A4" s="11" t="s">
        <v>3</v>
      </c>
      <c r="B4" s="19"/>
      <c r="D4" s="3"/>
      <c r="E4" s="3"/>
      <c r="F4" s="3"/>
      <c r="G4" s="3"/>
      <c r="H4" s="3"/>
    </row>
    <row r="5" spans="1:36" s="2" customFormat="1" ht="12.75" customHeight="1">
      <c r="A5" s="11" t="s">
        <v>4</v>
      </c>
      <c r="B5" s="19"/>
      <c r="AH5" s="9"/>
      <c r="AI5" s="9"/>
      <c r="AJ5" s="9"/>
    </row>
    <row r="6" spans="1:36" s="2" customFormat="1" ht="12.75" customHeight="1">
      <c r="A6" s="85" t="s">
        <v>5</v>
      </c>
      <c r="B6" s="19"/>
    </row>
    <row r="7" spans="1:36" s="2" customFormat="1" ht="12.75" customHeight="1">
      <c r="A7" s="11" t="s">
        <v>6</v>
      </c>
      <c r="B7" s="171" t="s">
        <v>7</v>
      </c>
    </row>
    <row r="8" spans="1:36" s="2" customFormat="1" ht="12.75" customHeight="1">
      <c r="A8" s="2" t="s">
        <v>8</v>
      </c>
      <c r="B8" s="18"/>
    </row>
    <row r="9" spans="1:36" s="2" customFormat="1" ht="12.75" customHeight="1"/>
    <row r="10" spans="1:36" s="2" customFormat="1" ht="12.75" customHeight="1"/>
    <row r="11" spans="1:36" s="2" customFormat="1" ht="12.75" customHeight="1"/>
    <row r="12" spans="1:36" s="2" customFormat="1" ht="12.75" customHeight="1"/>
    <row r="13" spans="1:36" s="2" customFormat="1" ht="12.75" customHeight="1"/>
    <row r="14" spans="1:36" s="2" customFormat="1" ht="12.75" customHeight="1"/>
    <row r="15" spans="1:36" s="2" customFormat="1" ht="12.75" customHeight="1"/>
    <row r="16" spans="1:36" s="2" customFormat="1" ht="12.75" customHeight="1"/>
    <row r="17" s="2" customFormat="1" ht="12.75" customHeight="1"/>
    <row r="18" s="2" customFormat="1" ht="12.75" customHeight="1"/>
    <row r="19" s="2" customFormat="1" ht="12.75" customHeight="1"/>
    <row r="20" s="2" customFormat="1" ht="12.75" customHeight="1"/>
  </sheetData>
  <sheetProtection algorithmName="SHA-512" hashValue="p5NE+QRM90UK9JGiMS4N2Wn/+ONJZigqN2IIdb37dDCqPGLFlqG8i1nr+YvDMgyqDGaJlYXgHI0MZFHacnNQzw==" saltValue="GAI7lQH05KE764szhg5huA==" spinCount="100000" sheet="1" objects="1" scenarios="1"/>
  <customSheetViews>
    <customSheetView guid="{84D3E2DF-28A6-47FC-805B-47962D6563D3}" showGridLines="0" showRuler="0">
      <selection activeCell="B2" sqref="B2"/>
      <pageMargins left="0" right="0" top="0" bottom="0" header="0" footer="0"/>
      <pageSetup paperSize="9" orientation="portrait" r:id="rId1"/>
      <headerFooter alignWithMargins="0"/>
    </customSheetView>
  </customSheetViews>
  <phoneticPr fontId="0" type="noConversion"/>
  <dataValidations count="5">
    <dataValidation allowBlank="1" showInputMessage="1" showErrorMessage="1" errorTitle="Tipo de período de reporte" error="Tipo de período de reporte incorrecto" sqref="B7" xr:uid="{00000000-0002-0000-0000-000000000000}"/>
    <dataValidation type="whole" allowBlank="1" showInputMessage="1" showErrorMessage="1" errorTitle="CE" error="Esta célula deverá conter um valor inteiro com 4 dígitos" sqref="B3" xr:uid="{00000000-0002-0000-0000-000001000000}">
      <formula1>1000</formula1>
      <formula2>9999</formula2>
    </dataValidation>
    <dataValidation type="textLength" operator="equal" allowBlank="1" showInputMessage="1" showErrorMessage="1" errorTitle="Actividade em" error="Código ISO 3166 incorrecto." sqref="B6" xr:uid="{00000000-0002-0000-0000-000002000000}">
      <formula1>3</formula1>
    </dataValidation>
    <dataValidation type="date" allowBlank="1" showInputMessage="1" showErrorMessage="1" errorTitle="Data" error="Esta célula deverá conter uma data no formato DD-MM-AAAA" sqref="B2" xr:uid="{00000000-0002-0000-0000-000003000000}">
      <formula1>32874</formula1>
      <formula2>401768</formula2>
    </dataValidation>
    <dataValidation type="textLength" operator="equal" allowBlank="1" showInputMessage="1" showErrorMessage="1" errorTitle="LEI" error="Esta célula deverá conter um código com 20 caracteres." sqref="B8" xr:uid="{00000000-0002-0000-0000-000004000000}">
      <formula1>20</formula1>
    </dataValidation>
  </dataValidations>
  <pageMargins left="0.75" right="0.75" top="1" bottom="1" header="0" footer="0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8">
    <pageSetUpPr autoPageBreaks="0" fitToPage="1"/>
  </sheetPr>
  <dimension ref="A1:I172"/>
  <sheetViews>
    <sheetView showGridLines="0" zoomScaleNormal="100" workbookViewId="0"/>
  </sheetViews>
  <sheetFormatPr defaultColWidth="11.7109375" defaultRowHeight="10.15"/>
  <cols>
    <col min="1" max="1" width="79.5703125" style="123" customWidth="1"/>
    <col min="2" max="8" width="18.28515625" style="2" customWidth="1"/>
    <col min="9" max="9" width="11.7109375" style="2" customWidth="1"/>
    <col min="10" max="10" width="11.7109375" style="2"/>
    <col min="11" max="11" width="28" style="2" bestFit="1" customWidth="1"/>
    <col min="12" max="16384" width="11.7109375" style="2"/>
  </cols>
  <sheetData>
    <row r="1" spans="1:9">
      <c r="A1" s="105" t="s">
        <v>304</v>
      </c>
    </row>
    <row r="2" spans="1:9">
      <c r="A2" s="106" t="s">
        <v>1</v>
      </c>
      <c r="B2" s="43" t="str">
        <f>IF(+Cabeçalho!B2=0,"",Cabeçalho!B2)</f>
        <v/>
      </c>
      <c r="F2" s="9"/>
    </row>
    <row r="3" spans="1:9">
      <c r="A3" s="106" t="s">
        <v>2</v>
      </c>
      <c r="B3" s="61" t="str">
        <f>IF(+Cabeçalho!B3=0,"",Cabeçalho!B3)</f>
        <v/>
      </c>
      <c r="F3" s="9"/>
    </row>
    <row r="4" spans="1:9">
      <c r="A4" s="107" t="s">
        <v>10</v>
      </c>
      <c r="B4" s="13"/>
    </row>
    <row r="5" spans="1:9" s="14" customFormat="1" ht="102" customHeight="1">
      <c r="A5" s="129" t="s">
        <v>305</v>
      </c>
      <c r="B5" s="57" t="s">
        <v>137</v>
      </c>
      <c r="C5" s="58" t="s">
        <v>185</v>
      </c>
      <c r="D5" s="58" t="s">
        <v>186</v>
      </c>
      <c r="E5" s="58" t="s">
        <v>187</v>
      </c>
      <c r="F5" s="58" t="s">
        <v>188</v>
      </c>
      <c r="G5" s="154" t="s">
        <v>306</v>
      </c>
      <c r="H5" s="55" t="s">
        <v>307</v>
      </c>
    </row>
    <row r="6" spans="1:9" s="14" customFormat="1" ht="12.6" customHeight="1">
      <c r="A6" s="153" t="s">
        <v>262</v>
      </c>
      <c r="B6" s="28">
        <f t="shared" ref="B6:B69" si="0">SUM(C6:H6)</f>
        <v>0</v>
      </c>
      <c r="C6" s="28">
        <f>+C7+C10+C23</f>
        <v>0</v>
      </c>
      <c r="D6" s="28">
        <f>+D7+D10+D23</f>
        <v>0</v>
      </c>
      <c r="E6" s="28">
        <f>+E7+E10+E23</f>
        <v>0</v>
      </c>
      <c r="F6" s="28">
        <f>+F7+F10+F23</f>
        <v>0</v>
      </c>
      <c r="G6" s="103"/>
      <c r="H6" s="102"/>
      <c r="I6" s="137"/>
    </row>
    <row r="7" spans="1:9" s="14" customFormat="1" ht="12.6" customHeight="1">
      <c r="A7" s="163" t="s">
        <v>42</v>
      </c>
      <c r="B7" s="28">
        <f t="shared" si="0"/>
        <v>0</v>
      </c>
      <c r="C7" s="28">
        <f>+C8+C9</f>
        <v>0</v>
      </c>
      <c r="D7" s="28">
        <f>+D8+D9</f>
        <v>0</v>
      </c>
      <c r="E7" s="28">
        <f>+E8+E9</f>
        <v>0</v>
      </c>
      <c r="F7" s="28">
        <f>+F8+F9</f>
        <v>0</v>
      </c>
      <c r="G7" s="103"/>
      <c r="H7" s="102"/>
      <c r="I7" s="136"/>
    </row>
    <row r="8" spans="1:9" s="14" customFormat="1" ht="12.6" customHeight="1">
      <c r="A8" s="120" t="s">
        <v>308</v>
      </c>
      <c r="B8" s="28">
        <f t="shared" si="0"/>
        <v>0</v>
      </c>
      <c r="C8" s="67"/>
      <c r="D8" s="67"/>
      <c r="E8" s="67"/>
      <c r="F8" s="67"/>
      <c r="G8" s="103"/>
      <c r="H8" s="102"/>
      <c r="I8" s="137"/>
    </row>
    <row r="9" spans="1:9" s="14" customFormat="1" ht="12.6" customHeight="1">
      <c r="A9" s="120" t="s">
        <v>309</v>
      </c>
      <c r="B9" s="28">
        <f t="shared" si="0"/>
        <v>0</v>
      </c>
      <c r="C9" s="67"/>
      <c r="D9" s="67"/>
      <c r="E9" s="67"/>
      <c r="F9" s="67"/>
      <c r="G9" s="103"/>
      <c r="H9" s="102"/>
      <c r="I9" s="137"/>
    </row>
    <row r="10" spans="1:9" s="14" customFormat="1" ht="12.6" customHeight="1">
      <c r="A10" s="113" t="s">
        <v>73</v>
      </c>
      <c r="B10" s="28">
        <f t="shared" si="0"/>
        <v>0</v>
      </c>
      <c r="C10" s="28">
        <f>+C11+C14+C17+C20</f>
        <v>0</v>
      </c>
      <c r="D10" s="28">
        <f>+D11+D14+D17+D20</f>
        <v>0</v>
      </c>
      <c r="E10" s="28">
        <f>+E11+E14+E17+E20</f>
        <v>0</v>
      </c>
      <c r="F10" s="28">
        <f>+F11+F14+F17+F20</f>
        <v>0</v>
      </c>
      <c r="G10" s="103"/>
      <c r="H10" s="102"/>
      <c r="I10" s="137"/>
    </row>
    <row r="11" spans="1:9" s="14" customFormat="1" ht="12.6" customHeight="1">
      <c r="A11" s="111" t="s">
        <v>310</v>
      </c>
      <c r="B11" s="28">
        <f t="shared" si="0"/>
        <v>0</v>
      </c>
      <c r="C11" s="28">
        <f>+C12+C13</f>
        <v>0</v>
      </c>
      <c r="D11" s="28">
        <f>+D12+D13</f>
        <v>0</v>
      </c>
      <c r="E11" s="28">
        <f>+E12+E13</f>
        <v>0</v>
      </c>
      <c r="F11" s="28">
        <f>+F12+F13</f>
        <v>0</v>
      </c>
      <c r="G11" s="103"/>
      <c r="H11" s="102"/>
      <c r="I11" s="137"/>
    </row>
    <row r="12" spans="1:9" s="14" customFormat="1" ht="12.6" customHeight="1">
      <c r="A12" s="119" t="s">
        <v>308</v>
      </c>
      <c r="B12" s="28">
        <f t="shared" si="0"/>
        <v>0</v>
      </c>
      <c r="C12" s="67"/>
      <c r="D12" s="67"/>
      <c r="E12" s="67"/>
      <c r="F12" s="67"/>
      <c r="G12" s="103"/>
      <c r="H12" s="102"/>
      <c r="I12" s="137"/>
    </row>
    <row r="13" spans="1:9" s="14" customFormat="1" ht="12.6" customHeight="1">
      <c r="A13" s="119" t="s">
        <v>309</v>
      </c>
      <c r="B13" s="28">
        <f t="shared" si="0"/>
        <v>0</v>
      </c>
      <c r="C13" s="67"/>
      <c r="D13" s="67"/>
      <c r="E13" s="67"/>
      <c r="F13" s="67"/>
      <c r="G13" s="103"/>
      <c r="H13" s="102"/>
      <c r="I13" s="137"/>
    </row>
    <row r="14" spans="1:9" s="14" customFormat="1" ht="12.6" customHeight="1">
      <c r="A14" s="111" t="s">
        <v>311</v>
      </c>
      <c r="B14" s="28">
        <f t="shared" si="0"/>
        <v>0</v>
      </c>
      <c r="C14" s="28">
        <f>+C15+C16</f>
        <v>0</v>
      </c>
      <c r="D14" s="28">
        <f>+D15+D16</f>
        <v>0</v>
      </c>
      <c r="E14" s="28">
        <f>+E15+E16</f>
        <v>0</v>
      </c>
      <c r="F14" s="28">
        <f>+F15+F16</f>
        <v>0</v>
      </c>
      <c r="G14" s="103"/>
      <c r="H14" s="102"/>
      <c r="I14" s="137"/>
    </row>
    <row r="15" spans="1:9" s="14" customFormat="1" ht="12.6" customHeight="1">
      <c r="A15" s="119" t="s">
        <v>308</v>
      </c>
      <c r="B15" s="28">
        <f t="shared" si="0"/>
        <v>0</v>
      </c>
      <c r="C15" s="67"/>
      <c r="D15" s="67"/>
      <c r="E15" s="67"/>
      <c r="F15" s="67"/>
      <c r="G15" s="103"/>
      <c r="H15" s="102"/>
      <c r="I15" s="137"/>
    </row>
    <row r="16" spans="1:9" s="14" customFormat="1" ht="12.6" customHeight="1">
      <c r="A16" s="119" t="s">
        <v>309</v>
      </c>
      <c r="B16" s="28">
        <f t="shared" si="0"/>
        <v>0</v>
      </c>
      <c r="C16" s="67"/>
      <c r="D16" s="67"/>
      <c r="E16" s="67"/>
      <c r="F16" s="67"/>
      <c r="G16" s="103"/>
      <c r="H16" s="102"/>
      <c r="I16" s="137"/>
    </row>
    <row r="17" spans="1:8" s="14" customFormat="1" ht="12.6" customHeight="1">
      <c r="A17" s="111" t="s">
        <v>312</v>
      </c>
      <c r="B17" s="28">
        <f t="shared" si="0"/>
        <v>0</v>
      </c>
      <c r="C17" s="28">
        <f>+C18+C19</f>
        <v>0</v>
      </c>
      <c r="D17" s="28">
        <f>+D18+D19</f>
        <v>0</v>
      </c>
      <c r="E17" s="28">
        <f>+E18+E19</f>
        <v>0</v>
      </c>
      <c r="F17" s="28">
        <f>+F18+F19</f>
        <v>0</v>
      </c>
      <c r="G17" s="103"/>
      <c r="H17" s="102"/>
    </row>
    <row r="18" spans="1:8" s="14" customFormat="1" ht="12.6" customHeight="1">
      <c r="A18" s="119" t="s">
        <v>308</v>
      </c>
      <c r="B18" s="28">
        <f t="shared" si="0"/>
        <v>0</v>
      </c>
      <c r="C18" s="67"/>
      <c r="D18" s="67"/>
      <c r="E18" s="67"/>
      <c r="F18" s="67"/>
      <c r="G18" s="103"/>
      <c r="H18" s="102"/>
    </row>
    <row r="19" spans="1:8" s="14" customFormat="1" ht="12.6" customHeight="1">
      <c r="A19" s="119" t="s">
        <v>309</v>
      </c>
      <c r="B19" s="28">
        <f t="shared" si="0"/>
        <v>0</v>
      </c>
      <c r="C19" s="67"/>
      <c r="D19" s="67"/>
      <c r="E19" s="67"/>
      <c r="F19" s="67"/>
      <c r="G19" s="103"/>
      <c r="H19" s="102"/>
    </row>
    <row r="20" spans="1:8" s="14" customFormat="1" ht="12.6" customHeight="1">
      <c r="A20" s="111" t="s">
        <v>313</v>
      </c>
      <c r="B20" s="28">
        <f t="shared" si="0"/>
        <v>0</v>
      </c>
      <c r="C20" s="28">
        <f>+C21+C22</f>
        <v>0</v>
      </c>
      <c r="D20" s="28">
        <f>+D21+D22</f>
        <v>0</v>
      </c>
      <c r="E20" s="28">
        <f>+E21+E22</f>
        <v>0</v>
      </c>
      <c r="F20" s="28">
        <f>+F21+F22</f>
        <v>0</v>
      </c>
      <c r="G20" s="103"/>
      <c r="H20" s="102"/>
    </row>
    <row r="21" spans="1:8" s="14" customFormat="1" ht="12.6" customHeight="1">
      <c r="A21" s="119" t="s">
        <v>308</v>
      </c>
      <c r="B21" s="28">
        <f t="shared" si="0"/>
        <v>0</v>
      </c>
      <c r="C21" s="67"/>
      <c r="D21" s="67"/>
      <c r="E21" s="67"/>
      <c r="F21" s="67"/>
      <c r="G21" s="103"/>
      <c r="H21" s="102"/>
    </row>
    <row r="22" spans="1:8" s="14" customFormat="1" ht="12.6" customHeight="1">
      <c r="A22" s="119" t="s">
        <v>309</v>
      </c>
      <c r="B22" s="28">
        <f t="shared" si="0"/>
        <v>0</v>
      </c>
      <c r="C22" s="67"/>
      <c r="D22" s="67"/>
      <c r="E22" s="67"/>
      <c r="F22" s="67"/>
      <c r="G22" s="103"/>
      <c r="H22" s="102"/>
    </row>
    <row r="23" spans="1:8" s="14" customFormat="1" ht="12.6" customHeight="1">
      <c r="A23" s="113" t="s">
        <v>75</v>
      </c>
      <c r="B23" s="28">
        <f t="shared" si="0"/>
        <v>0</v>
      </c>
      <c r="C23" s="28">
        <f>+C24+C27+C30+C33</f>
        <v>0</v>
      </c>
      <c r="D23" s="28">
        <f>+D24+D27+D30+D33</f>
        <v>0</v>
      </c>
      <c r="E23" s="28">
        <f>+E24+E27+E30+E33</f>
        <v>0</v>
      </c>
      <c r="F23" s="28">
        <f>+F24+F27+F30+F33</f>
        <v>0</v>
      </c>
      <c r="G23" s="103"/>
      <c r="H23" s="102"/>
    </row>
    <row r="24" spans="1:8" s="14" customFormat="1" ht="12.6" customHeight="1">
      <c r="A24" s="111" t="s">
        <v>310</v>
      </c>
      <c r="B24" s="28">
        <f t="shared" si="0"/>
        <v>0</v>
      </c>
      <c r="C24" s="28">
        <f>+C25+C26</f>
        <v>0</v>
      </c>
      <c r="D24" s="28">
        <f>+D25+D26</f>
        <v>0</v>
      </c>
      <c r="E24" s="28">
        <f>+E25+E26</f>
        <v>0</v>
      </c>
      <c r="F24" s="28">
        <f>+F25+F26</f>
        <v>0</v>
      </c>
      <c r="G24" s="103"/>
      <c r="H24" s="102"/>
    </row>
    <row r="25" spans="1:8" s="14" customFormat="1" ht="12.6" customHeight="1">
      <c r="A25" s="119" t="s">
        <v>308</v>
      </c>
      <c r="B25" s="28">
        <f t="shared" si="0"/>
        <v>0</v>
      </c>
      <c r="C25" s="67"/>
      <c r="D25" s="67"/>
      <c r="E25" s="67"/>
      <c r="F25" s="67"/>
      <c r="G25" s="103"/>
      <c r="H25" s="102"/>
    </row>
    <row r="26" spans="1:8" s="14" customFormat="1" ht="12.6" customHeight="1">
      <c r="A26" s="119" t="s">
        <v>309</v>
      </c>
      <c r="B26" s="28">
        <f t="shared" si="0"/>
        <v>0</v>
      </c>
      <c r="C26" s="67"/>
      <c r="D26" s="67"/>
      <c r="E26" s="67"/>
      <c r="F26" s="67"/>
      <c r="G26" s="103"/>
      <c r="H26" s="102"/>
    </row>
    <row r="27" spans="1:8" s="14" customFormat="1" ht="12.6" customHeight="1">
      <c r="A27" s="111" t="s">
        <v>311</v>
      </c>
      <c r="B27" s="28">
        <f t="shared" si="0"/>
        <v>0</v>
      </c>
      <c r="C27" s="28">
        <f>+C28+C29</f>
        <v>0</v>
      </c>
      <c r="D27" s="28">
        <f>+D28+D29</f>
        <v>0</v>
      </c>
      <c r="E27" s="28">
        <f>+E28+E29</f>
        <v>0</v>
      </c>
      <c r="F27" s="28">
        <f>+F28+F29</f>
        <v>0</v>
      </c>
      <c r="G27" s="103"/>
      <c r="H27" s="102"/>
    </row>
    <row r="28" spans="1:8" s="14" customFormat="1" ht="12.6" customHeight="1">
      <c r="A28" s="119" t="s">
        <v>308</v>
      </c>
      <c r="B28" s="28">
        <f t="shared" si="0"/>
        <v>0</v>
      </c>
      <c r="C28" s="67"/>
      <c r="D28" s="67"/>
      <c r="E28" s="67"/>
      <c r="F28" s="67"/>
      <c r="G28" s="103"/>
      <c r="H28" s="102"/>
    </row>
    <row r="29" spans="1:8" s="14" customFormat="1" ht="12.6" customHeight="1">
      <c r="A29" s="119" t="s">
        <v>309</v>
      </c>
      <c r="B29" s="28">
        <f t="shared" si="0"/>
        <v>0</v>
      </c>
      <c r="C29" s="67"/>
      <c r="D29" s="67"/>
      <c r="E29" s="67"/>
      <c r="F29" s="67"/>
      <c r="G29" s="103"/>
      <c r="H29" s="102"/>
    </row>
    <row r="30" spans="1:8" s="14" customFormat="1" ht="12.6" customHeight="1">
      <c r="A30" s="111" t="s">
        <v>312</v>
      </c>
      <c r="B30" s="28">
        <f t="shared" si="0"/>
        <v>0</v>
      </c>
      <c r="C30" s="28">
        <f>+C31+C32</f>
        <v>0</v>
      </c>
      <c r="D30" s="28">
        <f>+D31+D32</f>
        <v>0</v>
      </c>
      <c r="E30" s="28">
        <f>+E31+E32</f>
        <v>0</v>
      </c>
      <c r="F30" s="28">
        <f>+F31+F32</f>
        <v>0</v>
      </c>
      <c r="G30" s="103"/>
      <c r="H30" s="102"/>
    </row>
    <row r="31" spans="1:8" s="14" customFormat="1" ht="12.6" customHeight="1">
      <c r="A31" s="119" t="s">
        <v>308</v>
      </c>
      <c r="B31" s="28">
        <f t="shared" si="0"/>
        <v>0</v>
      </c>
      <c r="C31" s="67"/>
      <c r="D31" s="67"/>
      <c r="E31" s="67"/>
      <c r="F31" s="67"/>
      <c r="G31" s="103"/>
      <c r="H31" s="102"/>
    </row>
    <row r="32" spans="1:8" s="14" customFormat="1" ht="12.6" customHeight="1">
      <c r="A32" s="119" t="s">
        <v>309</v>
      </c>
      <c r="B32" s="28">
        <f t="shared" si="0"/>
        <v>0</v>
      </c>
      <c r="C32" s="67"/>
      <c r="D32" s="67"/>
      <c r="E32" s="67"/>
      <c r="F32" s="67"/>
      <c r="G32" s="103"/>
      <c r="H32" s="102"/>
    </row>
    <row r="33" spans="1:9" s="14" customFormat="1" ht="12.6" customHeight="1">
      <c r="A33" s="111" t="s">
        <v>313</v>
      </c>
      <c r="B33" s="28">
        <f t="shared" si="0"/>
        <v>0</v>
      </c>
      <c r="C33" s="28">
        <f>+C34+C35</f>
        <v>0</v>
      </c>
      <c r="D33" s="28">
        <f>+D34+D35</f>
        <v>0</v>
      </c>
      <c r="E33" s="28">
        <f>+E34+E35</f>
        <v>0</v>
      </c>
      <c r="F33" s="28">
        <f>+F34+F35</f>
        <v>0</v>
      </c>
      <c r="G33" s="103"/>
      <c r="H33" s="102"/>
      <c r="I33" s="137"/>
    </row>
    <row r="34" spans="1:9" s="14" customFormat="1" ht="12.6" customHeight="1">
      <c r="A34" s="119" t="s">
        <v>308</v>
      </c>
      <c r="B34" s="28">
        <f t="shared" si="0"/>
        <v>0</v>
      </c>
      <c r="C34" s="67"/>
      <c r="D34" s="67"/>
      <c r="E34" s="67"/>
      <c r="F34" s="67"/>
      <c r="G34" s="103"/>
      <c r="H34" s="102"/>
      <c r="I34" s="137"/>
    </row>
    <row r="35" spans="1:9" s="14" customFormat="1" ht="12.6" customHeight="1">
      <c r="A35" s="119" t="s">
        <v>309</v>
      </c>
      <c r="B35" s="28">
        <f t="shared" si="0"/>
        <v>0</v>
      </c>
      <c r="C35" s="67"/>
      <c r="D35" s="67"/>
      <c r="E35" s="67"/>
      <c r="F35" s="67"/>
      <c r="G35" s="103"/>
      <c r="H35" s="102"/>
      <c r="I35" s="137"/>
    </row>
    <row r="36" spans="1:9" s="14" customFormat="1" ht="12.6" customHeight="1">
      <c r="A36" s="112" t="s">
        <v>263</v>
      </c>
      <c r="B36" s="28">
        <f t="shared" si="0"/>
        <v>0</v>
      </c>
      <c r="C36" s="28">
        <f>+C37+C44+C47+C50</f>
        <v>0</v>
      </c>
      <c r="D36" s="28">
        <f>+D37+D44+D47+D50</f>
        <v>0</v>
      </c>
      <c r="E36" s="28">
        <f>+E37+E44+E47+E50</f>
        <v>0</v>
      </c>
      <c r="F36" s="28">
        <f>+F37+F44+F47+F50</f>
        <v>0</v>
      </c>
      <c r="G36" s="103"/>
      <c r="H36" s="102"/>
      <c r="I36" s="136"/>
    </row>
    <row r="37" spans="1:9" s="14" customFormat="1" ht="12.6" customHeight="1">
      <c r="A37" s="113" t="s">
        <v>314</v>
      </c>
      <c r="B37" s="28">
        <f t="shared" si="0"/>
        <v>0</v>
      </c>
      <c r="C37" s="28">
        <f>+C38+C41</f>
        <v>0</v>
      </c>
      <c r="D37" s="28">
        <f>+D38+D41</f>
        <v>0</v>
      </c>
      <c r="E37" s="28">
        <f>+E38+E41</f>
        <v>0</v>
      </c>
      <c r="F37" s="28">
        <f>+F38+F41</f>
        <v>0</v>
      </c>
      <c r="G37" s="103"/>
      <c r="H37" s="102"/>
      <c r="I37" s="137"/>
    </row>
    <row r="38" spans="1:9" s="14" customFormat="1" ht="12.6" customHeight="1">
      <c r="A38" s="114" t="s">
        <v>315</v>
      </c>
      <c r="B38" s="28">
        <f t="shared" si="0"/>
        <v>0</v>
      </c>
      <c r="C38" s="28">
        <f>+C39+C40</f>
        <v>0</v>
      </c>
      <c r="D38" s="28">
        <f>+D39+D40</f>
        <v>0</v>
      </c>
      <c r="E38" s="28">
        <f>+E39+E40</f>
        <v>0</v>
      </c>
      <c r="F38" s="28">
        <f>+F39+F40</f>
        <v>0</v>
      </c>
      <c r="G38" s="103"/>
      <c r="H38" s="102"/>
      <c r="I38" s="137"/>
    </row>
    <row r="39" spans="1:9" s="14" customFormat="1" ht="12.6" customHeight="1">
      <c r="A39" s="119" t="s">
        <v>308</v>
      </c>
      <c r="B39" s="28">
        <f t="shared" si="0"/>
        <v>0</v>
      </c>
      <c r="C39" s="67"/>
      <c r="D39" s="67"/>
      <c r="E39" s="67"/>
      <c r="F39" s="67"/>
      <c r="G39" s="103"/>
      <c r="H39" s="102"/>
      <c r="I39" s="137"/>
    </row>
    <row r="40" spans="1:9" s="14" customFormat="1" ht="12.6" customHeight="1">
      <c r="A40" s="119" t="s">
        <v>309</v>
      </c>
      <c r="B40" s="28">
        <f t="shared" si="0"/>
        <v>0</v>
      </c>
      <c r="C40" s="67"/>
      <c r="D40" s="67"/>
      <c r="E40" s="67"/>
      <c r="F40" s="67"/>
      <c r="G40" s="103"/>
      <c r="H40" s="102"/>
      <c r="I40" s="137"/>
    </row>
    <row r="41" spans="1:9" s="14" customFormat="1" ht="12.6" customHeight="1">
      <c r="A41" s="114" t="s">
        <v>316</v>
      </c>
      <c r="B41" s="28">
        <f t="shared" si="0"/>
        <v>0</v>
      </c>
      <c r="C41" s="28">
        <f>+C42+C43</f>
        <v>0</v>
      </c>
      <c r="D41" s="28">
        <f>+D42+D43</f>
        <v>0</v>
      </c>
      <c r="E41" s="28">
        <f>+E42+E43</f>
        <v>0</v>
      </c>
      <c r="F41" s="28">
        <f>+F42+F43</f>
        <v>0</v>
      </c>
      <c r="G41" s="103"/>
      <c r="H41" s="102"/>
      <c r="I41" s="137"/>
    </row>
    <row r="42" spans="1:9" s="14" customFormat="1" ht="12.6" customHeight="1">
      <c r="A42" s="119" t="s">
        <v>308</v>
      </c>
      <c r="B42" s="28">
        <f t="shared" si="0"/>
        <v>0</v>
      </c>
      <c r="C42" s="67"/>
      <c r="D42" s="67"/>
      <c r="E42" s="67"/>
      <c r="F42" s="67"/>
      <c r="G42" s="103"/>
      <c r="H42" s="102"/>
      <c r="I42" s="137"/>
    </row>
    <row r="43" spans="1:9" s="14" customFormat="1" ht="12.6" customHeight="1">
      <c r="A43" s="119" t="s">
        <v>309</v>
      </c>
      <c r="B43" s="28">
        <f t="shared" si="0"/>
        <v>0</v>
      </c>
      <c r="C43" s="67"/>
      <c r="D43" s="67"/>
      <c r="E43" s="67"/>
      <c r="F43" s="67"/>
      <c r="G43" s="103"/>
      <c r="H43" s="102"/>
      <c r="I43" s="137"/>
    </row>
    <row r="44" spans="1:9" s="14" customFormat="1" ht="12.6" customHeight="1">
      <c r="A44" s="113" t="s">
        <v>317</v>
      </c>
      <c r="B44" s="28">
        <f t="shared" si="0"/>
        <v>0</v>
      </c>
      <c r="C44" s="28">
        <f>+C45+C46</f>
        <v>0</v>
      </c>
      <c r="D44" s="28">
        <f>+D45+D46</f>
        <v>0</v>
      </c>
      <c r="E44" s="28">
        <f>+E45+E46</f>
        <v>0</v>
      </c>
      <c r="F44" s="28">
        <f>+F45+F46</f>
        <v>0</v>
      </c>
      <c r="G44" s="103"/>
      <c r="H44" s="102"/>
      <c r="I44" s="136"/>
    </row>
    <row r="45" spans="1:9" s="14" customFormat="1" ht="12.6" customHeight="1">
      <c r="A45" s="120" t="s">
        <v>308</v>
      </c>
      <c r="B45" s="28">
        <f t="shared" si="0"/>
        <v>0</v>
      </c>
      <c r="C45" s="67"/>
      <c r="D45" s="67"/>
      <c r="E45" s="67"/>
      <c r="F45" s="67"/>
      <c r="G45" s="103"/>
      <c r="H45" s="102"/>
      <c r="I45" s="137"/>
    </row>
    <row r="46" spans="1:9" s="14" customFormat="1" ht="12.6" customHeight="1">
      <c r="A46" s="120" t="s">
        <v>309</v>
      </c>
      <c r="B46" s="28">
        <f t="shared" si="0"/>
        <v>0</v>
      </c>
      <c r="C46" s="67"/>
      <c r="D46" s="67"/>
      <c r="E46" s="67"/>
      <c r="F46" s="67"/>
      <c r="G46" s="103"/>
      <c r="H46" s="102"/>
      <c r="I46" s="137"/>
    </row>
    <row r="47" spans="1:9" s="14" customFormat="1" ht="12.6" customHeight="1">
      <c r="A47" s="113" t="s">
        <v>318</v>
      </c>
      <c r="B47" s="28">
        <f t="shared" si="0"/>
        <v>0</v>
      </c>
      <c r="C47" s="28">
        <f>+C48+C49</f>
        <v>0</v>
      </c>
      <c r="D47" s="28">
        <f>+D48+D49</f>
        <v>0</v>
      </c>
      <c r="E47" s="28">
        <f>+E48+E49</f>
        <v>0</v>
      </c>
      <c r="F47" s="28">
        <f>+F48+F49</f>
        <v>0</v>
      </c>
      <c r="G47" s="103"/>
      <c r="H47" s="102"/>
      <c r="I47" s="137"/>
    </row>
    <row r="48" spans="1:9" s="14" customFormat="1" ht="12.6" customHeight="1">
      <c r="A48" s="120" t="s">
        <v>308</v>
      </c>
      <c r="B48" s="28">
        <f t="shared" si="0"/>
        <v>0</v>
      </c>
      <c r="C48" s="67"/>
      <c r="D48" s="67"/>
      <c r="E48" s="67"/>
      <c r="F48" s="67"/>
      <c r="G48" s="103"/>
      <c r="H48" s="102"/>
      <c r="I48" s="137"/>
    </row>
    <row r="49" spans="1:9" s="14" customFormat="1" ht="12.6" customHeight="1">
      <c r="A49" s="120" t="s">
        <v>309</v>
      </c>
      <c r="B49" s="28">
        <f t="shared" si="0"/>
        <v>0</v>
      </c>
      <c r="C49" s="67"/>
      <c r="D49" s="67"/>
      <c r="E49" s="67"/>
      <c r="F49" s="67"/>
      <c r="G49" s="103"/>
      <c r="H49" s="102"/>
      <c r="I49" s="137"/>
    </row>
    <row r="50" spans="1:9" s="14" customFormat="1" ht="12.6" customHeight="1">
      <c r="A50" s="113" t="s">
        <v>319</v>
      </c>
      <c r="B50" s="28">
        <f t="shared" si="0"/>
        <v>0</v>
      </c>
      <c r="C50" s="28">
        <f>+C51+C52</f>
        <v>0</v>
      </c>
      <c r="D50" s="28">
        <f>+D51+D52</f>
        <v>0</v>
      </c>
      <c r="E50" s="28">
        <f>+E51+E52</f>
        <v>0</v>
      </c>
      <c r="F50" s="28">
        <f>+F51+F52</f>
        <v>0</v>
      </c>
      <c r="G50" s="103"/>
      <c r="H50" s="102"/>
      <c r="I50" s="137"/>
    </row>
    <row r="51" spans="1:9" s="14" customFormat="1" ht="12.6" customHeight="1">
      <c r="A51" s="120" t="s">
        <v>308</v>
      </c>
      <c r="B51" s="28">
        <f t="shared" si="0"/>
        <v>0</v>
      </c>
      <c r="C51" s="67"/>
      <c r="D51" s="67"/>
      <c r="E51" s="67"/>
      <c r="F51" s="67"/>
      <c r="G51" s="103"/>
      <c r="H51" s="102"/>
      <c r="I51" s="137"/>
    </row>
    <row r="52" spans="1:9" s="14" customFormat="1" ht="12.6" customHeight="1">
      <c r="A52" s="120" t="s">
        <v>309</v>
      </c>
      <c r="B52" s="28">
        <f t="shared" si="0"/>
        <v>0</v>
      </c>
      <c r="C52" s="67"/>
      <c r="D52" s="67"/>
      <c r="E52" s="67"/>
      <c r="F52" s="67"/>
      <c r="G52" s="103"/>
      <c r="H52" s="102"/>
      <c r="I52" s="137"/>
    </row>
    <row r="53" spans="1:9" s="14" customFormat="1" ht="12.6" customHeight="1">
      <c r="A53" s="112" t="s">
        <v>264</v>
      </c>
      <c r="B53" s="28">
        <f t="shared" si="0"/>
        <v>0</v>
      </c>
      <c r="C53" s="28">
        <f>+C54+C57+C60+C63</f>
        <v>0</v>
      </c>
      <c r="D53" s="28">
        <f>+D54+D57+D60+D63</f>
        <v>0</v>
      </c>
      <c r="E53" s="28">
        <f>+E54+E57+E60+E63</f>
        <v>0</v>
      </c>
      <c r="F53" s="28">
        <f>+F54+F57+F60+F63</f>
        <v>0</v>
      </c>
      <c r="G53" s="103"/>
      <c r="H53" s="102"/>
      <c r="I53" s="137"/>
    </row>
    <row r="54" spans="1:9" s="14" customFormat="1" ht="12.6" customHeight="1">
      <c r="A54" s="113" t="s">
        <v>320</v>
      </c>
      <c r="B54" s="28">
        <f t="shared" si="0"/>
        <v>0</v>
      </c>
      <c r="C54" s="28">
        <f>+C55+C56</f>
        <v>0</v>
      </c>
      <c r="D54" s="28">
        <f>+D55+D56</f>
        <v>0</v>
      </c>
      <c r="E54" s="28">
        <f>+E55+E56</f>
        <v>0</v>
      </c>
      <c r="F54" s="28">
        <f>+F55+F56</f>
        <v>0</v>
      </c>
      <c r="G54" s="103"/>
      <c r="H54" s="102"/>
      <c r="I54" s="137"/>
    </row>
    <row r="55" spans="1:9" s="14" customFormat="1" ht="12.6" customHeight="1">
      <c r="A55" s="120" t="s">
        <v>308</v>
      </c>
      <c r="B55" s="28">
        <f t="shared" si="0"/>
        <v>0</v>
      </c>
      <c r="C55" s="67"/>
      <c r="D55" s="67"/>
      <c r="E55" s="67"/>
      <c r="F55" s="67"/>
      <c r="G55" s="103"/>
      <c r="H55" s="102"/>
      <c r="I55" s="137"/>
    </row>
    <row r="56" spans="1:9" s="14" customFormat="1" ht="12.6" customHeight="1">
      <c r="A56" s="120" t="s">
        <v>309</v>
      </c>
      <c r="B56" s="28">
        <f t="shared" si="0"/>
        <v>0</v>
      </c>
      <c r="C56" s="67"/>
      <c r="D56" s="67"/>
      <c r="E56" s="67"/>
      <c r="F56" s="67"/>
      <c r="G56" s="103"/>
      <c r="H56" s="102"/>
      <c r="I56" s="137"/>
    </row>
    <row r="57" spans="1:9" s="14" customFormat="1" ht="12.6" customHeight="1">
      <c r="A57" s="113" t="s">
        <v>321</v>
      </c>
      <c r="B57" s="28">
        <f t="shared" si="0"/>
        <v>0</v>
      </c>
      <c r="C57" s="28">
        <f>+C58+C59</f>
        <v>0</v>
      </c>
      <c r="D57" s="28">
        <f>+D58+D59</f>
        <v>0</v>
      </c>
      <c r="E57" s="28">
        <f>+E58+E59</f>
        <v>0</v>
      </c>
      <c r="F57" s="28">
        <f>+F58+F59</f>
        <v>0</v>
      </c>
      <c r="G57" s="103"/>
      <c r="H57" s="102"/>
      <c r="I57" s="137"/>
    </row>
    <row r="58" spans="1:9" s="14" customFormat="1" ht="12.6" customHeight="1">
      <c r="A58" s="120" t="s">
        <v>308</v>
      </c>
      <c r="B58" s="28">
        <f t="shared" si="0"/>
        <v>0</v>
      </c>
      <c r="C58" s="67"/>
      <c r="D58" s="67"/>
      <c r="E58" s="67"/>
      <c r="F58" s="67"/>
      <c r="G58" s="103"/>
      <c r="H58" s="102"/>
      <c r="I58" s="137"/>
    </row>
    <row r="59" spans="1:9" s="14" customFormat="1" ht="12.6" customHeight="1">
      <c r="A59" s="120" t="s">
        <v>309</v>
      </c>
      <c r="B59" s="28">
        <f t="shared" si="0"/>
        <v>0</v>
      </c>
      <c r="C59" s="67"/>
      <c r="D59" s="67"/>
      <c r="E59" s="67"/>
      <c r="F59" s="67"/>
      <c r="G59" s="103"/>
      <c r="H59" s="102"/>
      <c r="I59" s="137"/>
    </row>
    <row r="60" spans="1:9" s="14" customFormat="1" ht="12.6" customHeight="1">
      <c r="A60" s="113" t="s">
        <v>322</v>
      </c>
      <c r="B60" s="28">
        <f t="shared" si="0"/>
        <v>0</v>
      </c>
      <c r="C60" s="28">
        <f>+C61+C62</f>
        <v>0</v>
      </c>
      <c r="D60" s="28">
        <f>+D61+D62</f>
        <v>0</v>
      </c>
      <c r="E60" s="28">
        <f>+E61+E62</f>
        <v>0</v>
      </c>
      <c r="F60" s="28">
        <f>+F61+F62</f>
        <v>0</v>
      </c>
      <c r="G60" s="103"/>
      <c r="H60" s="102"/>
      <c r="I60" s="137"/>
    </row>
    <row r="61" spans="1:9" s="14" customFormat="1" ht="12.6" customHeight="1">
      <c r="A61" s="120" t="s">
        <v>308</v>
      </c>
      <c r="B61" s="28">
        <f t="shared" si="0"/>
        <v>0</v>
      </c>
      <c r="C61" s="67"/>
      <c r="D61" s="67"/>
      <c r="E61" s="67"/>
      <c r="F61" s="67"/>
      <c r="G61" s="103"/>
      <c r="H61" s="102"/>
      <c r="I61" s="137"/>
    </row>
    <row r="62" spans="1:9" s="14" customFormat="1" ht="12.6" customHeight="1">
      <c r="A62" s="120" t="s">
        <v>309</v>
      </c>
      <c r="B62" s="28">
        <f t="shared" si="0"/>
        <v>0</v>
      </c>
      <c r="C62" s="67"/>
      <c r="D62" s="67"/>
      <c r="E62" s="67"/>
      <c r="F62" s="67"/>
      <c r="G62" s="103"/>
      <c r="H62" s="102"/>
      <c r="I62" s="137"/>
    </row>
    <row r="63" spans="1:9" s="14" customFormat="1" ht="12.6" customHeight="1">
      <c r="A63" s="113" t="s">
        <v>323</v>
      </c>
      <c r="B63" s="28">
        <f t="shared" si="0"/>
        <v>0</v>
      </c>
      <c r="C63" s="28">
        <f>+C64+C65</f>
        <v>0</v>
      </c>
      <c r="D63" s="28">
        <f>+D64+D65</f>
        <v>0</v>
      </c>
      <c r="E63" s="28">
        <f>+E64+E65</f>
        <v>0</v>
      </c>
      <c r="F63" s="28">
        <f>+F64+F65</f>
        <v>0</v>
      </c>
      <c r="G63" s="103"/>
      <c r="H63" s="102"/>
      <c r="I63" s="137"/>
    </row>
    <row r="64" spans="1:9" s="14" customFormat="1" ht="12.6" customHeight="1">
      <c r="A64" s="120" t="s">
        <v>308</v>
      </c>
      <c r="B64" s="28">
        <f t="shared" si="0"/>
        <v>0</v>
      </c>
      <c r="C64" s="67"/>
      <c r="D64" s="67"/>
      <c r="E64" s="67"/>
      <c r="F64" s="67"/>
      <c r="G64" s="103"/>
      <c r="H64" s="102"/>
      <c r="I64" s="137"/>
    </row>
    <row r="65" spans="1:9" s="14" customFormat="1" ht="12.6" customHeight="1">
      <c r="A65" s="120" t="s">
        <v>309</v>
      </c>
      <c r="B65" s="28">
        <f t="shared" si="0"/>
        <v>0</v>
      </c>
      <c r="C65" s="67"/>
      <c r="D65" s="67"/>
      <c r="E65" s="67"/>
      <c r="F65" s="67"/>
      <c r="G65" s="103"/>
      <c r="H65" s="102"/>
      <c r="I65" s="137"/>
    </row>
    <row r="66" spans="1:9" s="14" customFormat="1" ht="12.6" customHeight="1">
      <c r="A66" s="112" t="s">
        <v>265</v>
      </c>
      <c r="B66" s="28">
        <f t="shared" si="0"/>
        <v>0</v>
      </c>
      <c r="C66" s="28">
        <f>+C67+C70</f>
        <v>0</v>
      </c>
      <c r="D66" s="28">
        <f>+D67+D70</f>
        <v>0</v>
      </c>
      <c r="E66" s="28">
        <f>+E67+E70</f>
        <v>0</v>
      </c>
      <c r="F66" s="28">
        <f>+F67+F70</f>
        <v>0</v>
      </c>
      <c r="G66" s="103"/>
      <c r="H66" s="102"/>
      <c r="I66" s="137"/>
    </row>
    <row r="67" spans="1:9" s="14" customFormat="1" ht="12.6" customHeight="1">
      <c r="A67" s="113" t="s">
        <v>324</v>
      </c>
      <c r="B67" s="28">
        <f t="shared" si="0"/>
        <v>0</v>
      </c>
      <c r="C67" s="28">
        <f>+C68+C69</f>
        <v>0</v>
      </c>
      <c r="D67" s="28">
        <f>+D68+D69</f>
        <v>0</v>
      </c>
      <c r="E67" s="28">
        <f>+E68+E69</f>
        <v>0</v>
      </c>
      <c r="F67" s="28">
        <f>+F68+F69</f>
        <v>0</v>
      </c>
      <c r="G67" s="103"/>
      <c r="H67" s="102"/>
      <c r="I67" s="136"/>
    </row>
    <row r="68" spans="1:9" s="14" customFormat="1" ht="12.6" customHeight="1">
      <c r="A68" s="120" t="s">
        <v>308</v>
      </c>
      <c r="B68" s="28">
        <f t="shared" si="0"/>
        <v>0</v>
      </c>
      <c r="C68" s="67"/>
      <c r="D68" s="67"/>
      <c r="E68" s="67"/>
      <c r="F68" s="67"/>
      <c r="G68" s="103"/>
      <c r="H68" s="102"/>
      <c r="I68" s="149"/>
    </row>
    <row r="69" spans="1:9" s="14" customFormat="1" ht="12.6" customHeight="1">
      <c r="A69" s="120" t="s">
        <v>309</v>
      </c>
      <c r="B69" s="28">
        <f t="shared" si="0"/>
        <v>0</v>
      </c>
      <c r="C69" s="67"/>
      <c r="D69" s="67"/>
      <c r="E69" s="67"/>
      <c r="F69" s="67"/>
      <c r="G69" s="103"/>
      <c r="H69" s="102"/>
      <c r="I69" s="149"/>
    </row>
    <row r="70" spans="1:9" s="14" customFormat="1" ht="12.6" customHeight="1">
      <c r="A70" s="113" t="s">
        <v>325</v>
      </c>
      <c r="B70" s="28">
        <f t="shared" ref="B70:B133" si="1">SUM(C70:H70)</f>
        <v>0</v>
      </c>
      <c r="C70" s="28">
        <f>+C71+C74+C77</f>
        <v>0</v>
      </c>
      <c r="D70" s="28">
        <f>+D71+D74+D77</f>
        <v>0</v>
      </c>
      <c r="E70" s="28">
        <f>+E71+E74+E77</f>
        <v>0</v>
      </c>
      <c r="F70" s="28">
        <f>+F71+F74+F77</f>
        <v>0</v>
      </c>
      <c r="G70" s="103"/>
      <c r="H70" s="102"/>
      <c r="I70" s="136"/>
    </row>
    <row r="71" spans="1:9" s="14" customFormat="1" ht="12.6" customHeight="1">
      <c r="A71" s="114" t="s">
        <v>326</v>
      </c>
      <c r="B71" s="28">
        <f t="shared" si="1"/>
        <v>0</v>
      </c>
      <c r="C71" s="28">
        <f>+C72+C73</f>
        <v>0</v>
      </c>
      <c r="D71" s="28">
        <f>+D72+D73</f>
        <v>0</v>
      </c>
      <c r="E71" s="28">
        <f>+E72+E73</f>
        <v>0</v>
      </c>
      <c r="F71" s="28">
        <f>+F72+F73</f>
        <v>0</v>
      </c>
      <c r="G71" s="103"/>
      <c r="H71" s="102"/>
      <c r="I71" s="137"/>
    </row>
    <row r="72" spans="1:9" s="14" customFormat="1" ht="12.6" customHeight="1">
      <c r="A72" s="119" t="s">
        <v>308</v>
      </c>
      <c r="B72" s="28">
        <f t="shared" si="1"/>
        <v>0</v>
      </c>
      <c r="C72" s="67"/>
      <c r="D72" s="67"/>
      <c r="E72" s="67"/>
      <c r="F72" s="67"/>
      <c r="G72" s="103"/>
      <c r="H72" s="102"/>
      <c r="I72" s="137"/>
    </row>
    <row r="73" spans="1:9" s="14" customFormat="1" ht="12.6" customHeight="1">
      <c r="A73" s="119" t="s">
        <v>309</v>
      </c>
      <c r="B73" s="28">
        <f t="shared" si="1"/>
        <v>0</v>
      </c>
      <c r="C73" s="67"/>
      <c r="D73" s="67"/>
      <c r="E73" s="67"/>
      <c r="F73" s="67"/>
      <c r="G73" s="103"/>
      <c r="H73" s="102"/>
      <c r="I73" s="137"/>
    </row>
    <row r="74" spans="1:9" s="14" customFormat="1" ht="12.6" customHeight="1">
      <c r="A74" s="114" t="s">
        <v>327</v>
      </c>
      <c r="B74" s="28">
        <f t="shared" si="1"/>
        <v>0</v>
      </c>
      <c r="C74" s="28">
        <f>+C75+C76</f>
        <v>0</v>
      </c>
      <c r="D74" s="28">
        <f>+D75+D76</f>
        <v>0</v>
      </c>
      <c r="E74" s="28">
        <f>+E75+E76</f>
        <v>0</v>
      </c>
      <c r="F74" s="28">
        <f>+F75+F76</f>
        <v>0</v>
      </c>
      <c r="G74" s="103"/>
      <c r="H74" s="102"/>
      <c r="I74" s="137"/>
    </row>
    <row r="75" spans="1:9" s="14" customFormat="1" ht="12.6" customHeight="1">
      <c r="A75" s="119" t="s">
        <v>308</v>
      </c>
      <c r="B75" s="28">
        <f t="shared" si="1"/>
        <v>0</v>
      </c>
      <c r="C75" s="67"/>
      <c r="D75" s="67"/>
      <c r="E75" s="67"/>
      <c r="F75" s="67"/>
      <c r="G75" s="103"/>
      <c r="H75" s="102"/>
      <c r="I75" s="137"/>
    </row>
    <row r="76" spans="1:9" s="14" customFormat="1" ht="12.6" customHeight="1">
      <c r="A76" s="119" t="s">
        <v>309</v>
      </c>
      <c r="B76" s="28">
        <f t="shared" si="1"/>
        <v>0</v>
      </c>
      <c r="C76" s="67"/>
      <c r="D76" s="67"/>
      <c r="E76" s="67"/>
      <c r="F76" s="67"/>
      <c r="G76" s="103"/>
      <c r="H76" s="102"/>
      <c r="I76" s="137"/>
    </row>
    <row r="77" spans="1:9" s="14" customFormat="1" ht="12.6" customHeight="1">
      <c r="A77" s="114" t="s">
        <v>328</v>
      </c>
      <c r="B77" s="28">
        <f t="shared" si="1"/>
        <v>0</v>
      </c>
      <c r="C77" s="28">
        <f>+C78+C79</f>
        <v>0</v>
      </c>
      <c r="D77" s="28">
        <f>+D78+D79</f>
        <v>0</v>
      </c>
      <c r="E77" s="28">
        <f>+E78+E79</f>
        <v>0</v>
      </c>
      <c r="F77" s="28">
        <f>+F78+F79</f>
        <v>0</v>
      </c>
      <c r="G77" s="103"/>
      <c r="H77" s="102"/>
      <c r="I77" s="137"/>
    </row>
    <row r="78" spans="1:9" s="14" customFormat="1" ht="12.6" customHeight="1">
      <c r="A78" s="119" t="s">
        <v>308</v>
      </c>
      <c r="B78" s="28">
        <f t="shared" si="1"/>
        <v>0</v>
      </c>
      <c r="C78" s="67"/>
      <c r="D78" s="67"/>
      <c r="E78" s="67"/>
      <c r="F78" s="67"/>
      <c r="G78" s="103"/>
      <c r="H78" s="102"/>
      <c r="I78" s="137"/>
    </row>
    <row r="79" spans="1:9" s="14" customFormat="1" ht="12.6" customHeight="1">
      <c r="A79" s="119" t="s">
        <v>309</v>
      </c>
      <c r="B79" s="28">
        <f t="shared" si="1"/>
        <v>0</v>
      </c>
      <c r="C79" s="67"/>
      <c r="D79" s="67"/>
      <c r="E79" s="67"/>
      <c r="F79" s="67"/>
      <c r="G79" s="103"/>
      <c r="H79" s="102"/>
      <c r="I79" s="137"/>
    </row>
    <row r="80" spans="1:9" s="14" customFormat="1" ht="12.6" customHeight="1">
      <c r="A80" s="133" t="s">
        <v>266</v>
      </c>
      <c r="B80" s="157">
        <f t="shared" si="1"/>
        <v>0</v>
      </c>
      <c r="C80" s="157">
        <f>+C6-C36+C53-C66</f>
        <v>0</v>
      </c>
      <c r="D80" s="157">
        <f>+D6-D36+D53-D66</f>
        <v>0</v>
      </c>
      <c r="E80" s="157">
        <f>+E6-E36+E53-E66</f>
        <v>0</v>
      </c>
      <c r="F80" s="157">
        <f>+F6-F36+F53-F66</f>
        <v>0</v>
      </c>
      <c r="G80" s="103"/>
      <c r="H80" s="102"/>
      <c r="I80" s="146"/>
    </row>
    <row r="81" spans="1:9" s="14" customFormat="1" ht="12.6" customHeight="1">
      <c r="A81" s="112" t="s">
        <v>267</v>
      </c>
      <c r="B81" s="28">
        <f t="shared" si="1"/>
        <v>0</v>
      </c>
      <c r="C81" s="28">
        <f>+C82+C83</f>
        <v>0</v>
      </c>
      <c r="D81" s="28">
        <f>+D82+D83</f>
        <v>0</v>
      </c>
      <c r="E81" s="28">
        <f>+E82+E83</f>
        <v>0</v>
      </c>
      <c r="F81" s="28">
        <f>+F82+F83</f>
        <v>0</v>
      </c>
      <c r="G81" s="103"/>
      <c r="H81" s="102"/>
      <c r="I81" s="137"/>
    </row>
    <row r="82" spans="1:9" s="14" customFormat="1" ht="12.6" customHeight="1">
      <c r="A82" s="120" t="s">
        <v>308</v>
      </c>
      <c r="B82" s="28">
        <f t="shared" si="1"/>
        <v>0</v>
      </c>
      <c r="C82" s="67"/>
      <c r="D82" s="67"/>
      <c r="E82" s="67"/>
      <c r="F82" s="67"/>
      <c r="G82" s="103"/>
      <c r="H82" s="102"/>
      <c r="I82" s="137"/>
    </row>
    <row r="83" spans="1:9" s="14" customFormat="1" ht="12.6" customHeight="1">
      <c r="A83" s="120" t="s">
        <v>309</v>
      </c>
      <c r="B83" s="28">
        <f t="shared" si="1"/>
        <v>0</v>
      </c>
      <c r="C83" s="67"/>
      <c r="D83" s="67"/>
      <c r="E83" s="67"/>
      <c r="F83" s="67"/>
      <c r="G83" s="103"/>
      <c r="H83" s="102"/>
      <c r="I83" s="137"/>
    </row>
    <row r="84" spans="1:9" s="14" customFormat="1" ht="12.6" customHeight="1">
      <c r="A84" s="112" t="s">
        <v>268</v>
      </c>
      <c r="B84" s="28">
        <f t="shared" si="1"/>
        <v>0</v>
      </c>
      <c r="C84" s="28">
        <f>+C85+C86</f>
        <v>0</v>
      </c>
      <c r="D84" s="28">
        <f>+D85+D86</f>
        <v>0</v>
      </c>
      <c r="E84" s="28">
        <f>+E85+E86</f>
        <v>0</v>
      </c>
      <c r="F84" s="28">
        <f>+F85+F86</f>
        <v>0</v>
      </c>
      <c r="G84" s="103"/>
      <c r="H84" s="102"/>
      <c r="I84" s="137"/>
    </row>
    <row r="85" spans="1:9" s="14" customFormat="1" ht="12.6" customHeight="1">
      <c r="A85" s="120" t="s">
        <v>308</v>
      </c>
      <c r="B85" s="28">
        <f t="shared" si="1"/>
        <v>0</v>
      </c>
      <c r="C85" s="67"/>
      <c r="D85" s="67"/>
      <c r="E85" s="67"/>
      <c r="F85" s="67"/>
      <c r="G85" s="103"/>
      <c r="H85" s="102"/>
      <c r="I85" s="137"/>
    </row>
    <row r="86" spans="1:9" s="14" customFormat="1" ht="12.6" customHeight="1">
      <c r="A86" s="120" t="s">
        <v>309</v>
      </c>
      <c r="B86" s="28">
        <f t="shared" si="1"/>
        <v>0</v>
      </c>
      <c r="C86" s="67"/>
      <c r="D86" s="67"/>
      <c r="E86" s="67"/>
      <c r="F86" s="67"/>
      <c r="G86" s="103"/>
      <c r="H86" s="102"/>
      <c r="I86" s="137"/>
    </row>
    <row r="87" spans="1:9" s="14" customFormat="1" ht="12.6" customHeight="1">
      <c r="A87" s="112" t="s">
        <v>269</v>
      </c>
      <c r="B87" s="28">
        <f t="shared" si="1"/>
        <v>0</v>
      </c>
      <c r="C87" s="28">
        <f>+C88+C89</f>
        <v>0</v>
      </c>
      <c r="D87" s="28">
        <f>+D88+D89</f>
        <v>0</v>
      </c>
      <c r="E87" s="28">
        <f>+E88+E89</f>
        <v>0</v>
      </c>
      <c r="F87" s="28">
        <f>+F88+F89</f>
        <v>0</v>
      </c>
      <c r="G87" s="103"/>
      <c r="H87" s="102"/>
      <c r="I87" s="137"/>
    </row>
    <row r="88" spans="1:9" s="14" customFormat="1" ht="12.6" customHeight="1">
      <c r="A88" s="120" t="s">
        <v>308</v>
      </c>
      <c r="B88" s="28">
        <f t="shared" si="1"/>
        <v>0</v>
      </c>
      <c r="C88" s="67"/>
      <c r="D88" s="67"/>
      <c r="E88" s="67"/>
      <c r="F88" s="67"/>
      <c r="G88" s="103"/>
      <c r="H88" s="102"/>
      <c r="I88" s="137"/>
    </row>
    <row r="89" spans="1:9" s="14" customFormat="1" ht="12.6" customHeight="1">
      <c r="A89" s="120" t="s">
        <v>309</v>
      </c>
      <c r="B89" s="28">
        <f t="shared" si="1"/>
        <v>0</v>
      </c>
      <c r="C89" s="67"/>
      <c r="D89" s="67"/>
      <c r="E89" s="67"/>
      <c r="F89" s="67"/>
      <c r="G89" s="103"/>
      <c r="H89" s="102"/>
      <c r="I89" s="137"/>
    </row>
    <row r="90" spans="1:9" s="14" customFormat="1" ht="12.6" customHeight="1">
      <c r="A90" s="112" t="s">
        <v>270</v>
      </c>
      <c r="B90" s="28">
        <f t="shared" si="1"/>
        <v>0</v>
      </c>
      <c r="C90" s="28">
        <f>+C91+C92</f>
        <v>0</v>
      </c>
      <c r="D90" s="28">
        <f>+D91+D92</f>
        <v>0</v>
      </c>
      <c r="E90" s="28">
        <f>+E91+E92</f>
        <v>0</v>
      </c>
      <c r="F90" s="28">
        <f>+F91+F92</f>
        <v>0</v>
      </c>
      <c r="G90" s="103"/>
      <c r="H90" s="102"/>
      <c r="I90" s="137"/>
    </row>
    <row r="91" spans="1:9" s="14" customFormat="1" ht="12.6" customHeight="1">
      <c r="A91" s="120" t="s">
        <v>308</v>
      </c>
      <c r="B91" s="28">
        <f t="shared" si="1"/>
        <v>0</v>
      </c>
      <c r="C91" s="67"/>
      <c r="D91" s="67"/>
      <c r="E91" s="67"/>
      <c r="F91" s="67"/>
      <c r="G91" s="103"/>
      <c r="H91" s="102"/>
      <c r="I91" s="137"/>
    </row>
    <row r="92" spans="1:9" s="14" customFormat="1" ht="12.6" customHeight="1">
      <c r="A92" s="120" t="s">
        <v>309</v>
      </c>
      <c r="B92" s="28">
        <f t="shared" si="1"/>
        <v>0</v>
      </c>
      <c r="C92" s="67"/>
      <c r="D92" s="67"/>
      <c r="E92" s="67"/>
      <c r="F92" s="67"/>
      <c r="G92" s="103"/>
      <c r="H92" s="102"/>
      <c r="I92" s="137"/>
    </row>
    <row r="93" spans="1:9" s="14" customFormat="1" ht="12.6" customHeight="1">
      <c r="A93" s="133" t="s">
        <v>271</v>
      </c>
      <c r="B93" s="157">
        <f t="shared" si="1"/>
        <v>0</v>
      </c>
      <c r="C93" s="157">
        <f>+C81+C87-C84-C90</f>
        <v>0</v>
      </c>
      <c r="D93" s="157">
        <f>+D81+D87-D84-D90</f>
        <v>0</v>
      </c>
      <c r="E93" s="157">
        <f>+E81+E87-E84-E90</f>
        <v>0</v>
      </c>
      <c r="F93" s="157">
        <f>+F81+F87-F84-F90</f>
        <v>0</v>
      </c>
      <c r="G93" s="103"/>
      <c r="H93" s="102"/>
      <c r="I93" s="146"/>
    </row>
    <row r="94" spans="1:9" ht="20.100000000000001" customHeight="1">
      <c r="A94" s="116" t="s">
        <v>329</v>
      </c>
      <c r="B94" s="28">
        <f t="shared" si="1"/>
        <v>0</v>
      </c>
      <c r="C94" s="46"/>
      <c r="D94" s="46"/>
      <c r="E94" s="46"/>
      <c r="F94" s="46"/>
      <c r="G94" s="67"/>
      <c r="H94" s="46"/>
      <c r="I94" s="138"/>
    </row>
    <row r="95" spans="1:9" ht="12.6" customHeight="1">
      <c r="A95" s="117" t="s">
        <v>273</v>
      </c>
      <c r="B95" s="28">
        <f t="shared" si="1"/>
        <v>0</v>
      </c>
      <c r="C95" s="28">
        <f>+C96+C100+C99</f>
        <v>0</v>
      </c>
      <c r="D95" s="28">
        <f>+D96+D100+D99</f>
        <v>0</v>
      </c>
      <c r="E95" s="28">
        <f>+E96+E100+E99</f>
        <v>0</v>
      </c>
      <c r="F95" s="28">
        <f>+F96+F100+F99</f>
        <v>0</v>
      </c>
      <c r="G95" s="28">
        <f>G96+G100+G99</f>
        <v>0</v>
      </c>
      <c r="H95" s="41"/>
      <c r="I95" s="168"/>
    </row>
    <row r="96" spans="1:9" ht="12.6" customHeight="1">
      <c r="A96" s="118" t="s">
        <v>274</v>
      </c>
      <c r="B96" s="28">
        <f t="shared" si="1"/>
        <v>0</v>
      </c>
      <c r="C96" s="28">
        <f>+C97+C98</f>
        <v>0</v>
      </c>
      <c r="D96" s="28">
        <f>+D97+D98</f>
        <v>0</v>
      </c>
      <c r="E96" s="28">
        <f>+E97+E98</f>
        <v>0</v>
      </c>
      <c r="F96" s="28">
        <f>+F97+F98</f>
        <v>0</v>
      </c>
      <c r="G96" s="67"/>
      <c r="H96" s="41"/>
      <c r="I96" s="168"/>
    </row>
    <row r="97" spans="1:9" ht="12.6" customHeight="1">
      <c r="A97" s="119" t="s">
        <v>308</v>
      </c>
      <c r="B97" s="28">
        <f t="shared" si="1"/>
        <v>0</v>
      </c>
      <c r="C97" s="67"/>
      <c r="D97" s="67"/>
      <c r="E97" s="67"/>
      <c r="F97" s="67"/>
      <c r="G97" s="41"/>
      <c r="H97" s="41"/>
      <c r="I97" s="168"/>
    </row>
    <row r="98" spans="1:9" ht="12.6" customHeight="1">
      <c r="A98" s="119" t="s">
        <v>309</v>
      </c>
      <c r="B98" s="28">
        <f t="shared" si="1"/>
        <v>0</v>
      </c>
      <c r="C98" s="67"/>
      <c r="D98" s="67"/>
      <c r="E98" s="67"/>
      <c r="F98" s="67"/>
      <c r="G98" s="41"/>
      <c r="H98" s="41"/>
      <c r="I98" s="168"/>
    </row>
    <row r="99" spans="1:9" ht="12.6" customHeight="1">
      <c r="A99" s="118" t="s">
        <v>275</v>
      </c>
      <c r="B99" s="28">
        <f t="shared" si="1"/>
        <v>0</v>
      </c>
      <c r="C99" s="67"/>
      <c r="D99" s="67"/>
      <c r="E99" s="67"/>
      <c r="F99" s="67"/>
      <c r="G99" s="67"/>
      <c r="H99" s="41"/>
      <c r="I99" s="168"/>
    </row>
    <row r="100" spans="1:9" ht="12.6" customHeight="1">
      <c r="A100" s="118" t="s">
        <v>25</v>
      </c>
      <c r="B100" s="28">
        <f t="shared" si="1"/>
        <v>0</v>
      </c>
      <c r="C100" s="28">
        <f>+C101+C102</f>
        <v>0</v>
      </c>
      <c r="D100" s="28">
        <f>+D101+D102</f>
        <v>0</v>
      </c>
      <c r="E100" s="28">
        <f>+E101+E102</f>
        <v>0</v>
      </c>
      <c r="F100" s="28">
        <f>+F101+F102</f>
        <v>0</v>
      </c>
      <c r="G100" s="67"/>
      <c r="H100" s="41"/>
      <c r="I100" s="168"/>
    </row>
    <row r="101" spans="1:9" ht="12.6" customHeight="1">
      <c r="A101" s="120" t="s">
        <v>308</v>
      </c>
      <c r="B101" s="28">
        <f t="shared" si="1"/>
        <v>0</v>
      </c>
      <c r="C101" s="67"/>
      <c r="D101" s="67"/>
      <c r="E101" s="67"/>
      <c r="F101" s="67"/>
      <c r="G101" s="41"/>
      <c r="H101" s="41"/>
    </row>
    <row r="102" spans="1:9" ht="12.6" customHeight="1">
      <c r="A102" s="120" t="s">
        <v>309</v>
      </c>
      <c r="B102" s="28">
        <f t="shared" si="1"/>
        <v>0</v>
      </c>
      <c r="C102" s="67"/>
      <c r="D102" s="67"/>
      <c r="E102" s="67"/>
      <c r="F102" s="67"/>
      <c r="G102" s="41"/>
      <c r="H102" s="41"/>
    </row>
    <row r="103" spans="1:9" ht="12.6" customHeight="1">
      <c r="A103" s="123" t="s">
        <v>276</v>
      </c>
      <c r="B103" s="28">
        <f t="shared" si="1"/>
        <v>0</v>
      </c>
      <c r="C103" s="28">
        <f>+C104+C107+C108</f>
        <v>0</v>
      </c>
      <c r="D103" s="28">
        <f>+D104+D107+D108</f>
        <v>0</v>
      </c>
      <c r="E103" s="28">
        <f>+E104+E107+E108</f>
        <v>0</v>
      </c>
      <c r="F103" s="28">
        <f>+F104+F107+F108</f>
        <v>0</v>
      </c>
      <c r="G103" s="28">
        <f>G104+G107+G108</f>
        <v>0</v>
      </c>
      <c r="H103" s="41"/>
    </row>
    <row r="104" spans="1:9" ht="12.6" customHeight="1">
      <c r="A104" s="118" t="s">
        <v>274</v>
      </c>
      <c r="B104" s="28">
        <f t="shared" si="1"/>
        <v>0</v>
      </c>
      <c r="C104" s="28">
        <f>+C105+C106</f>
        <v>0</v>
      </c>
      <c r="D104" s="28">
        <f>+D105+D106</f>
        <v>0</v>
      </c>
      <c r="E104" s="28">
        <f>+E105+E106</f>
        <v>0</v>
      </c>
      <c r="F104" s="28">
        <f>+F105+F106</f>
        <v>0</v>
      </c>
      <c r="G104" s="67"/>
      <c r="H104" s="41"/>
    </row>
    <row r="105" spans="1:9" ht="12.6" customHeight="1">
      <c r="A105" s="119" t="s">
        <v>308</v>
      </c>
      <c r="B105" s="28">
        <f t="shared" si="1"/>
        <v>0</v>
      </c>
      <c r="C105" s="67"/>
      <c r="D105" s="67"/>
      <c r="E105" s="67"/>
      <c r="F105" s="67"/>
      <c r="G105" s="41"/>
      <c r="H105" s="41"/>
    </row>
    <row r="106" spans="1:9" ht="12.6" customHeight="1">
      <c r="A106" s="119" t="s">
        <v>309</v>
      </c>
      <c r="B106" s="28">
        <f t="shared" si="1"/>
        <v>0</v>
      </c>
      <c r="C106" s="67"/>
      <c r="D106" s="67"/>
      <c r="E106" s="67"/>
      <c r="F106" s="67"/>
      <c r="G106" s="41"/>
      <c r="H106" s="41"/>
    </row>
    <row r="107" spans="1:9" ht="12.6" customHeight="1">
      <c r="A107" s="118" t="s">
        <v>275</v>
      </c>
      <c r="B107" s="28">
        <f t="shared" si="1"/>
        <v>0</v>
      </c>
      <c r="C107" s="67"/>
      <c r="D107" s="67"/>
      <c r="E107" s="67"/>
      <c r="F107" s="67"/>
      <c r="G107" s="67"/>
      <c r="H107" s="41"/>
    </row>
    <row r="108" spans="1:9" ht="12.6" customHeight="1">
      <c r="A108" s="118" t="s">
        <v>25</v>
      </c>
      <c r="B108" s="28">
        <f t="shared" si="1"/>
        <v>0</v>
      </c>
      <c r="C108" s="28">
        <f>+C109+C110</f>
        <v>0</v>
      </c>
      <c r="D108" s="28">
        <f>+D109+D110</f>
        <v>0</v>
      </c>
      <c r="E108" s="28">
        <f>+E109+E110</f>
        <v>0</v>
      </c>
      <c r="F108" s="28">
        <f>+F109+F110</f>
        <v>0</v>
      </c>
      <c r="G108" s="67"/>
      <c r="H108" s="41"/>
    </row>
    <row r="109" spans="1:9" ht="12.6" customHeight="1">
      <c r="A109" s="120" t="s">
        <v>308</v>
      </c>
      <c r="B109" s="28">
        <f t="shared" si="1"/>
        <v>0</v>
      </c>
      <c r="C109" s="67"/>
      <c r="D109" s="67"/>
      <c r="E109" s="67"/>
      <c r="F109" s="67"/>
      <c r="G109" s="41"/>
      <c r="H109" s="41"/>
    </row>
    <row r="110" spans="1:9" ht="12.6" customHeight="1">
      <c r="A110" s="120" t="s">
        <v>309</v>
      </c>
      <c r="B110" s="28">
        <f t="shared" si="1"/>
        <v>0</v>
      </c>
      <c r="C110" s="67"/>
      <c r="D110" s="67"/>
      <c r="E110" s="67"/>
      <c r="F110" s="67"/>
      <c r="G110" s="41"/>
      <c r="H110" s="41"/>
    </row>
    <row r="111" spans="1:9" ht="12.6" customHeight="1">
      <c r="A111" s="121" t="s">
        <v>330</v>
      </c>
      <c r="B111" s="28">
        <f t="shared" si="1"/>
        <v>0</v>
      </c>
      <c r="C111" s="28">
        <f>+C115+C112+C118+C119</f>
        <v>0</v>
      </c>
      <c r="D111" s="28">
        <f>+D115+D112+D118+D119</f>
        <v>0</v>
      </c>
      <c r="E111" s="28">
        <f>+E115+E112+E118+E119</f>
        <v>0</v>
      </c>
      <c r="F111" s="28">
        <f>+F115+F112+F118+F119</f>
        <v>0</v>
      </c>
      <c r="G111" s="28">
        <f>+G115+G112+G118+G119</f>
        <v>0</v>
      </c>
      <c r="H111" s="41"/>
    </row>
    <row r="112" spans="1:9" ht="12.6" customHeight="1">
      <c r="A112" s="122" t="s">
        <v>278</v>
      </c>
      <c r="B112" s="28">
        <f t="shared" si="1"/>
        <v>0</v>
      </c>
      <c r="C112" s="28">
        <f>+C113+C114</f>
        <v>0</v>
      </c>
      <c r="D112" s="28">
        <f>+D113+D114</f>
        <v>0</v>
      </c>
      <c r="E112" s="28">
        <f>+E113+E114</f>
        <v>0</v>
      </c>
      <c r="F112" s="28">
        <f>+F113+F114</f>
        <v>0</v>
      </c>
      <c r="G112" s="67"/>
      <c r="H112" s="41"/>
    </row>
    <row r="113" spans="1:9" ht="12.6" customHeight="1">
      <c r="A113" s="120" t="s">
        <v>308</v>
      </c>
      <c r="B113" s="28">
        <f t="shared" si="1"/>
        <v>0</v>
      </c>
      <c r="C113" s="67"/>
      <c r="D113" s="67"/>
      <c r="E113" s="67"/>
      <c r="F113" s="67"/>
      <c r="G113" s="41"/>
      <c r="H113" s="41"/>
    </row>
    <row r="114" spans="1:9" ht="12.6" customHeight="1">
      <c r="A114" s="120" t="s">
        <v>309</v>
      </c>
      <c r="B114" s="28">
        <f t="shared" si="1"/>
        <v>0</v>
      </c>
      <c r="C114" s="67"/>
      <c r="D114" s="67"/>
      <c r="E114" s="67"/>
      <c r="F114" s="67"/>
      <c r="G114" s="41"/>
      <c r="H114" s="41"/>
    </row>
    <row r="115" spans="1:9" ht="12.6" customHeight="1">
      <c r="A115" s="122" t="s">
        <v>279</v>
      </c>
      <c r="B115" s="28">
        <f t="shared" si="1"/>
        <v>0</v>
      </c>
      <c r="C115" s="28">
        <f>+C116+C117</f>
        <v>0</v>
      </c>
      <c r="D115" s="28">
        <f>+D116+D117</f>
        <v>0</v>
      </c>
      <c r="E115" s="28">
        <f>+E116+E117</f>
        <v>0</v>
      </c>
      <c r="F115" s="28">
        <f>+F116+F117</f>
        <v>0</v>
      </c>
      <c r="G115" s="67"/>
      <c r="H115" s="41"/>
    </row>
    <row r="116" spans="1:9" ht="12.6" customHeight="1">
      <c r="A116" s="120" t="s">
        <v>308</v>
      </c>
      <c r="B116" s="28">
        <f t="shared" si="1"/>
        <v>0</v>
      </c>
      <c r="C116" s="67"/>
      <c r="D116" s="67"/>
      <c r="E116" s="67"/>
      <c r="F116" s="67"/>
      <c r="G116" s="41"/>
      <c r="H116" s="41"/>
    </row>
    <row r="117" spans="1:9" ht="12.6" customHeight="1">
      <c r="A117" s="120" t="s">
        <v>309</v>
      </c>
      <c r="B117" s="28">
        <f t="shared" si="1"/>
        <v>0</v>
      </c>
      <c r="C117" s="67"/>
      <c r="D117" s="67"/>
      <c r="E117" s="67"/>
      <c r="F117" s="67"/>
      <c r="G117" s="41"/>
      <c r="H117" s="41"/>
      <c r="I117" s="168"/>
    </row>
    <row r="118" spans="1:9" ht="12.6" customHeight="1">
      <c r="A118" s="122" t="s">
        <v>280</v>
      </c>
      <c r="B118" s="28">
        <f t="shared" si="1"/>
        <v>0</v>
      </c>
      <c r="C118" s="67"/>
      <c r="D118" s="67"/>
      <c r="E118" s="67"/>
      <c r="F118" s="67"/>
      <c r="G118" s="67"/>
      <c r="H118" s="41"/>
      <c r="I118" s="168"/>
    </row>
    <row r="119" spans="1:9" ht="12.6" customHeight="1">
      <c r="A119" s="122" t="s">
        <v>281</v>
      </c>
      <c r="B119" s="28">
        <f t="shared" si="1"/>
        <v>0</v>
      </c>
      <c r="C119" s="28">
        <f>+C120+C121</f>
        <v>0</v>
      </c>
      <c r="D119" s="28">
        <f>+D120+D121</f>
        <v>0</v>
      </c>
      <c r="E119" s="28">
        <f>+E120+E121</f>
        <v>0</v>
      </c>
      <c r="F119" s="28">
        <f>+F120+F121</f>
        <v>0</v>
      </c>
      <c r="G119" s="67"/>
      <c r="H119" s="41"/>
      <c r="I119" s="139"/>
    </row>
    <row r="120" spans="1:9" ht="12.6" customHeight="1">
      <c r="A120" s="120" t="s">
        <v>308</v>
      </c>
      <c r="B120" s="28">
        <f t="shared" si="1"/>
        <v>0</v>
      </c>
      <c r="C120" s="67"/>
      <c r="D120" s="67"/>
      <c r="E120" s="67"/>
      <c r="F120" s="67"/>
      <c r="G120" s="41"/>
      <c r="H120" s="41"/>
      <c r="I120" s="139"/>
    </row>
    <row r="121" spans="1:9" ht="12.6" customHeight="1">
      <c r="A121" s="120" t="s">
        <v>309</v>
      </c>
      <c r="B121" s="28">
        <f t="shared" si="1"/>
        <v>0</v>
      </c>
      <c r="C121" s="67"/>
      <c r="D121" s="67"/>
      <c r="E121" s="67"/>
      <c r="F121" s="67"/>
      <c r="G121" s="41"/>
      <c r="H121" s="41"/>
      <c r="I121" s="139"/>
    </row>
    <row r="122" spans="1:9" ht="12.6" customHeight="1">
      <c r="A122" s="121" t="s">
        <v>282</v>
      </c>
      <c r="B122" s="28">
        <f t="shared" si="1"/>
        <v>0</v>
      </c>
      <c r="C122" s="28">
        <f>+C123+C124</f>
        <v>0</v>
      </c>
      <c r="D122" s="28">
        <f>+D123+D124</f>
        <v>0</v>
      </c>
      <c r="E122" s="28">
        <f>+E123+E124</f>
        <v>0</v>
      </c>
      <c r="F122" s="28">
        <f>+F123+F124</f>
        <v>0</v>
      </c>
      <c r="G122" s="67"/>
      <c r="H122" s="46"/>
      <c r="I122" s="140"/>
    </row>
    <row r="123" spans="1:9" ht="12.6" customHeight="1">
      <c r="A123" s="120" t="s">
        <v>308</v>
      </c>
      <c r="B123" s="28">
        <f t="shared" si="1"/>
        <v>0</v>
      </c>
      <c r="C123" s="67"/>
      <c r="D123" s="67"/>
      <c r="E123" s="67"/>
      <c r="F123" s="67"/>
      <c r="G123" s="46"/>
      <c r="H123" s="46"/>
      <c r="I123" s="140"/>
    </row>
    <row r="124" spans="1:9" ht="12.6" customHeight="1">
      <c r="A124" s="120" t="s">
        <v>309</v>
      </c>
      <c r="B124" s="28">
        <f t="shared" si="1"/>
        <v>0</v>
      </c>
      <c r="C124" s="67"/>
      <c r="D124" s="67"/>
      <c r="E124" s="67"/>
      <c r="F124" s="67"/>
      <c r="G124" s="46"/>
      <c r="H124" s="46"/>
      <c r="I124" s="140"/>
    </row>
    <row r="125" spans="1:9" ht="12.6" customHeight="1">
      <c r="A125" s="123" t="s">
        <v>283</v>
      </c>
      <c r="B125" s="28">
        <f t="shared" si="1"/>
        <v>0</v>
      </c>
      <c r="C125" s="28">
        <f>+C126+C127</f>
        <v>0</v>
      </c>
      <c r="D125" s="28">
        <f>+D126+D127</f>
        <v>0</v>
      </c>
      <c r="E125" s="28">
        <f>+E126+E127</f>
        <v>0</v>
      </c>
      <c r="F125" s="28">
        <f>+F126+F127</f>
        <v>0</v>
      </c>
      <c r="G125" s="67"/>
      <c r="H125" s="46"/>
      <c r="I125" s="140"/>
    </row>
    <row r="126" spans="1:9" ht="12.6" customHeight="1">
      <c r="A126" s="122" t="s">
        <v>308</v>
      </c>
      <c r="B126" s="28">
        <f t="shared" si="1"/>
        <v>0</v>
      </c>
      <c r="C126" s="67"/>
      <c r="D126" s="67"/>
      <c r="E126" s="67"/>
      <c r="F126" s="67"/>
      <c r="G126" s="46"/>
      <c r="H126" s="46"/>
      <c r="I126" s="140"/>
    </row>
    <row r="127" spans="1:9" ht="12.6" customHeight="1">
      <c r="A127" s="122" t="s">
        <v>309</v>
      </c>
      <c r="B127" s="28">
        <f t="shared" si="1"/>
        <v>0</v>
      </c>
      <c r="C127" s="67"/>
      <c r="D127" s="67"/>
      <c r="E127" s="67"/>
      <c r="F127" s="67"/>
      <c r="G127" s="46"/>
      <c r="H127" s="46"/>
      <c r="I127" s="140"/>
    </row>
    <row r="128" spans="1:9" ht="20.100000000000001" customHeight="1">
      <c r="A128" s="116" t="s">
        <v>284</v>
      </c>
      <c r="B128" s="28">
        <f t="shared" si="1"/>
        <v>0</v>
      </c>
      <c r="C128" s="67"/>
      <c r="D128" s="67"/>
      <c r="E128" s="67"/>
      <c r="F128" s="67"/>
      <c r="G128" s="67"/>
      <c r="H128" s="46"/>
      <c r="I128" s="140"/>
    </row>
    <row r="129" spans="1:9" ht="12.6" customHeight="1">
      <c r="A129" s="117" t="s">
        <v>285</v>
      </c>
      <c r="B129" s="28">
        <f t="shared" si="1"/>
        <v>0</v>
      </c>
      <c r="C129" s="28">
        <f>+C133+C130+C136</f>
        <v>0</v>
      </c>
      <c r="D129" s="28">
        <f>+D133+D130+D136</f>
        <v>0</v>
      </c>
      <c r="E129" s="28">
        <f>+E133+E130+E136</f>
        <v>0</v>
      </c>
      <c r="F129" s="28">
        <f>+F133+F130+F136</f>
        <v>0</v>
      </c>
      <c r="G129" s="28">
        <f>+G133+G130+G136</f>
        <v>0</v>
      </c>
      <c r="H129" s="46"/>
      <c r="I129" s="140"/>
    </row>
    <row r="130" spans="1:9" ht="12.6" customHeight="1">
      <c r="A130" s="124" t="s">
        <v>286</v>
      </c>
      <c r="B130" s="28">
        <f t="shared" si="1"/>
        <v>0</v>
      </c>
      <c r="C130" s="28">
        <f>+C131+C132</f>
        <v>0</v>
      </c>
      <c r="D130" s="28">
        <f>+D131+D132</f>
        <v>0</v>
      </c>
      <c r="E130" s="28">
        <f>+E131+E132</f>
        <v>0</v>
      </c>
      <c r="F130" s="28">
        <f>+F131+F132</f>
        <v>0</v>
      </c>
      <c r="G130" s="67"/>
      <c r="H130" s="46"/>
      <c r="I130" s="140"/>
    </row>
    <row r="131" spans="1:9" ht="12.6" customHeight="1">
      <c r="A131" s="120" t="s">
        <v>308</v>
      </c>
      <c r="B131" s="28">
        <f t="shared" si="1"/>
        <v>0</v>
      </c>
      <c r="C131" s="67"/>
      <c r="D131" s="67"/>
      <c r="E131" s="67"/>
      <c r="F131" s="67"/>
      <c r="G131" s="46"/>
      <c r="H131" s="46"/>
      <c r="I131" s="140"/>
    </row>
    <row r="132" spans="1:9" ht="12.6" customHeight="1">
      <c r="A132" s="120" t="s">
        <v>309</v>
      </c>
      <c r="B132" s="28">
        <f t="shared" si="1"/>
        <v>0</v>
      </c>
      <c r="C132" s="67"/>
      <c r="D132" s="67"/>
      <c r="E132" s="67"/>
      <c r="F132" s="67"/>
      <c r="G132" s="46"/>
      <c r="H132" s="46"/>
      <c r="I132" s="140"/>
    </row>
    <row r="133" spans="1:9" ht="12.6" customHeight="1">
      <c r="A133" s="124" t="s">
        <v>287</v>
      </c>
      <c r="B133" s="28">
        <f t="shared" si="1"/>
        <v>0</v>
      </c>
      <c r="C133" s="28">
        <f>+C134+C135</f>
        <v>0</v>
      </c>
      <c r="D133" s="28">
        <f>+D134+D135</f>
        <v>0</v>
      </c>
      <c r="E133" s="28">
        <f>+E134+E135</f>
        <v>0</v>
      </c>
      <c r="F133" s="28">
        <f>+F134+F135</f>
        <v>0</v>
      </c>
      <c r="G133" s="67"/>
      <c r="H133" s="46"/>
      <c r="I133" s="140"/>
    </row>
    <row r="134" spans="1:9" ht="12.6" customHeight="1">
      <c r="A134" s="120" t="s">
        <v>308</v>
      </c>
      <c r="B134" s="28">
        <f t="shared" ref="B134:B150" si="2">SUM(C134:H134)</f>
        <v>0</v>
      </c>
      <c r="C134" s="67"/>
      <c r="D134" s="67"/>
      <c r="E134" s="67"/>
      <c r="F134" s="67"/>
      <c r="G134" s="46"/>
      <c r="H134" s="46"/>
      <c r="I134" s="140"/>
    </row>
    <row r="135" spans="1:9" ht="12.6" customHeight="1">
      <c r="A135" s="120" t="s">
        <v>309</v>
      </c>
      <c r="B135" s="28">
        <f t="shared" si="2"/>
        <v>0</v>
      </c>
      <c r="C135" s="67"/>
      <c r="D135" s="67"/>
      <c r="E135" s="67"/>
      <c r="F135" s="67"/>
      <c r="G135" s="46"/>
      <c r="H135" s="46"/>
      <c r="I135" s="140"/>
    </row>
    <row r="136" spans="1:9" ht="12.6" customHeight="1">
      <c r="A136" s="122" t="s">
        <v>281</v>
      </c>
      <c r="B136" s="28">
        <f t="shared" si="2"/>
        <v>0</v>
      </c>
      <c r="C136" s="28">
        <f>+C137+C138</f>
        <v>0</v>
      </c>
      <c r="D136" s="28">
        <f>+D137+D138</f>
        <v>0</v>
      </c>
      <c r="E136" s="28">
        <f>+E137+E138</f>
        <v>0</v>
      </c>
      <c r="F136" s="28">
        <f>+F137+F138</f>
        <v>0</v>
      </c>
      <c r="G136" s="67"/>
      <c r="H136" s="46"/>
      <c r="I136" s="140"/>
    </row>
    <row r="137" spans="1:9" ht="12.6" customHeight="1">
      <c r="A137" s="120" t="s">
        <v>308</v>
      </c>
      <c r="B137" s="28">
        <f t="shared" si="2"/>
        <v>0</v>
      </c>
      <c r="C137" s="67"/>
      <c r="D137" s="67"/>
      <c r="E137" s="67"/>
      <c r="F137" s="67"/>
      <c r="G137" s="46"/>
      <c r="H137" s="46"/>
      <c r="I137" s="140"/>
    </row>
    <row r="138" spans="1:9" ht="12.6" customHeight="1">
      <c r="A138" s="120" t="s">
        <v>309</v>
      </c>
      <c r="B138" s="28">
        <f t="shared" si="2"/>
        <v>0</v>
      </c>
      <c r="C138" s="67"/>
      <c r="D138" s="67"/>
      <c r="E138" s="67"/>
      <c r="F138" s="67"/>
      <c r="G138" s="46"/>
      <c r="H138" s="46"/>
      <c r="I138" s="141"/>
    </row>
    <row r="139" spans="1:9" ht="12.6" customHeight="1">
      <c r="A139" s="117" t="s">
        <v>331</v>
      </c>
      <c r="B139" s="28">
        <f t="shared" si="2"/>
        <v>0</v>
      </c>
      <c r="C139" s="28">
        <f>+C140</f>
        <v>0</v>
      </c>
      <c r="D139" s="28">
        <f>+D140</f>
        <v>0</v>
      </c>
      <c r="E139" s="28">
        <f>+E140</f>
        <v>0</v>
      </c>
      <c r="F139" s="28">
        <f>+F140</f>
        <v>0</v>
      </c>
      <c r="G139" s="28">
        <f>+G143</f>
        <v>0</v>
      </c>
      <c r="H139" s="28">
        <f>+H144</f>
        <v>0</v>
      </c>
      <c r="I139" s="135"/>
    </row>
    <row r="140" spans="1:9" ht="12.6" customHeight="1">
      <c r="A140" s="151" t="s">
        <v>332</v>
      </c>
      <c r="B140" s="28">
        <f t="shared" si="2"/>
        <v>0</v>
      </c>
      <c r="C140" s="28">
        <f>+C141+C142</f>
        <v>0</v>
      </c>
      <c r="D140" s="28">
        <f>+D141+D142</f>
        <v>0</v>
      </c>
      <c r="E140" s="28">
        <f>+E141+E142</f>
        <v>0</v>
      </c>
      <c r="F140" s="28">
        <f>+F141+F142</f>
        <v>0</v>
      </c>
      <c r="G140" s="168"/>
      <c r="H140" s="168"/>
      <c r="I140" s="168"/>
    </row>
    <row r="141" spans="1:9" ht="12.6" customHeight="1">
      <c r="A141" s="120" t="s">
        <v>308</v>
      </c>
      <c r="B141" s="28">
        <f t="shared" si="2"/>
        <v>0</v>
      </c>
      <c r="C141" s="67"/>
      <c r="D141" s="67"/>
      <c r="E141" s="67"/>
      <c r="F141" s="67"/>
      <c r="I141" s="168"/>
    </row>
    <row r="142" spans="1:9" ht="12.6" customHeight="1">
      <c r="A142" s="120" t="s">
        <v>309</v>
      </c>
      <c r="B142" s="28">
        <f t="shared" si="2"/>
        <v>0</v>
      </c>
      <c r="C142" s="67"/>
      <c r="D142" s="67"/>
      <c r="E142" s="67"/>
      <c r="F142" s="67"/>
      <c r="I142" s="168"/>
    </row>
    <row r="143" spans="1:9" ht="12.6" customHeight="1">
      <c r="A143" s="151" t="s">
        <v>290</v>
      </c>
      <c r="B143" s="28">
        <f t="shared" si="2"/>
        <v>0</v>
      </c>
      <c r="C143" s="135"/>
      <c r="D143" s="135"/>
      <c r="E143" s="135"/>
      <c r="F143" s="135"/>
      <c r="G143" s="67"/>
      <c r="H143" s="135"/>
      <c r="I143" s="135"/>
    </row>
    <row r="144" spans="1:9" ht="12.6" customHeight="1">
      <c r="A144" s="151" t="s">
        <v>250</v>
      </c>
      <c r="B144" s="28">
        <f t="shared" si="2"/>
        <v>0</v>
      </c>
      <c r="C144" s="46"/>
      <c r="D144" s="46"/>
      <c r="E144" s="46"/>
      <c r="F144" s="46"/>
      <c r="G144" s="46"/>
      <c r="H144" s="67"/>
      <c r="I144" s="168"/>
    </row>
    <row r="145" spans="1:9" ht="12.6" customHeight="1">
      <c r="A145" s="123" t="s">
        <v>294</v>
      </c>
      <c r="B145" s="28">
        <f t="shared" si="2"/>
        <v>0</v>
      </c>
      <c r="C145" s="28">
        <f>+C146+C147</f>
        <v>0</v>
      </c>
      <c r="D145" s="28">
        <f>+D146+D147</f>
        <v>0</v>
      </c>
      <c r="E145" s="28">
        <f>+E146+E147</f>
        <v>0</v>
      </c>
      <c r="F145" s="28">
        <f>+F146+F147</f>
        <v>0</v>
      </c>
      <c r="G145" s="67"/>
      <c r="H145" s="28">
        <f>H148</f>
        <v>0</v>
      </c>
      <c r="I145" s="168"/>
    </row>
    <row r="146" spans="1:9" ht="12.6" customHeight="1">
      <c r="A146" s="120" t="s">
        <v>308</v>
      </c>
      <c r="B146" s="28">
        <f t="shared" si="2"/>
        <v>0</v>
      </c>
      <c r="C146" s="67"/>
      <c r="D146" s="67"/>
      <c r="E146" s="67"/>
      <c r="F146" s="67"/>
      <c r="G146" s="46"/>
      <c r="H146" s="46"/>
    </row>
    <row r="147" spans="1:9" ht="12.6" customHeight="1">
      <c r="A147" s="120" t="s">
        <v>309</v>
      </c>
      <c r="B147" s="28">
        <f t="shared" si="2"/>
        <v>0</v>
      </c>
      <c r="C147" s="67"/>
      <c r="D147" s="67"/>
      <c r="E147" s="67"/>
      <c r="F147" s="67"/>
      <c r="G147" s="46"/>
      <c r="H147" s="46"/>
    </row>
    <row r="148" spans="1:9" ht="12.6" customHeight="1">
      <c r="A148" s="120" t="s">
        <v>333</v>
      </c>
      <c r="B148" s="28">
        <f t="shared" si="2"/>
        <v>0</v>
      </c>
      <c r="C148" s="46"/>
      <c r="D148" s="46"/>
      <c r="E148" s="46"/>
      <c r="F148" s="46"/>
      <c r="G148" s="46"/>
      <c r="H148" s="67"/>
    </row>
    <row r="149" spans="1:9">
      <c r="A149" s="116" t="s">
        <v>298</v>
      </c>
      <c r="B149" s="28">
        <f t="shared" si="2"/>
        <v>0</v>
      </c>
      <c r="C149" s="67"/>
      <c r="D149" s="67"/>
      <c r="E149" s="67"/>
      <c r="F149" s="67"/>
      <c r="G149" s="67"/>
      <c r="H149" s="67"/>
    </row>
    <row r="150" spans="1:9" ht="12.6" customHeight="1">
      <c r="A150" s="116" t="s">
        <v>299</v>
      </c>
      <c r="B150" s="28">
        <f t="shared" si="2"/>
        <v>0</v>
      </c>
      <c r="C150" s="67"/>
      <c r="D150" s="67"/>
      <c r="E150" s="67"/>
      <c r="F150" s="67"/>
      <c r="G150" s="67"/>
      <c r="H150" s="67"/>
    </row>
    <row r="151" spans="1:9" ht="12.6" customHeight="1">
      <c r="A151" s="125" t="s">
        <v>334</v>
      </c>
      <c r="B151" s="157">
        <f>SUM(C151:H151)</f>
        <v>0</v>
      </c>
      <c r="C151" s="157">
        <f>+C80+C93+C95-C103+C111+C122+C125+C128-C129-C139+C145+C149+C150</f>
        <v>0</v>
      </c>
      <c r="D151" s="157">
        <f>+D80+D93+D95-D103+D111+D122+D125+D128-D129-D139+D145+D149+D150</f>
        <v>0</v>
      </c>
      <c r="E151" s="157">
        <f>+E80+E93+E95-E103+E111+E122+E125+E128-E129-E139+E145+E149+E150</f>
        <v>0</v>
      </c>
      <c r="F151" s="157">
        <f>+F80+F93+F95-F103+F111+F122+F125+F128-F129-F139+F145+F149+F150</f>
        <v>0</v>
      </c>
      <c r="G151" s="157">
        <f>+G94+G95-G103+G111+G122+G125+G128-G129-G139+G145+G149+G150</f>
        <v>0</v>
      </c>
      <c r="H151" s="157">
        <f>+H145-H139+H149+H150</f>
        <v>0</v>
      </c>
    </row>
    <row r="152" spans="1:9">
      <c r="A152" s="126"/>
      <c r="B152" s="21"/>
      <c r="C152" s="15"/>
      <c r="D152" s="15"/>
      <c r="E152" s="15"/>
      <c r="F152" s="15"/>
    </row>
    <row r="153" spans="1:9">
      <c r="A153" s="126"/>
      <c r="B153" s="21"/>
      <c r="C153" s="15"/>
      <c r="D153" s="15"/>
      <c r="E153" s="15"/>
      <c r="F153" s="15"/>
    </row>
    <row r="154" spans="1:9">
      <c r="A154" s="126"/>
      <c r="B154" s="21"/>
      <c r="C154" s="15"/>
      <c r="D154" s="15"/>
      <c r="E154" s="15"/>
      <c r="F154" s="15"/>
    </row>
    <row r="155" spans="1:9">
      <c r="A155" s="126"/>
      <c r="B155" s="21"/>
      <c r="C155" s="15"/>
      <c r="D155" s="15"/>
      <c r="E155" s="15"/>
      <c r="F155" s="15"/>
    </row>
    <row r="156" spans="1:9">
      <c r="A156" s="126"/>
      <c r="B156" s="21"/>
      <c r="C156" s="15"/>
      <c r="D156" s="15"/>
      <c r="E156" s="15"/>
      <c r="F156" s="15"/>
    </row>
    <row r="157" spans="1:9">
      <c r="A157" s="126"/>
      <c r="B157" s="21"/>
      <c r="C157" s="15"/>
      <c r="D157" s="15"/>
      <c r="E157" s="15"/>
      <c r="F157" s="15"/>
    </row>
    <row r="158" spans="1:9">
      <c r="A158" s="126"/>
      <c r="B158" s="21"/>
      <c r="C158" s="15"/>
      <c r="D158" s="15"/>
      <c r="E158" s="15"/>
      <c r="F158" s="15"/>
    </row>
    <row r="159" spans="1:9">
      <c r="A159" s="126"/>
      <c r="B159" s="21"/>
      <c r="C159" s="15"/>
      <c r="D159" s="15"/>
      <c r="E159" s="15"/>
      <c r="F159" s="15"/>
    </row>
    <row r="160" spans="1:9">
      <c r="A160" s="126"/>
      <c r="B160" s="21"/>
      <c r="C160" s="15"/>
      <c r="D160" s="15"/>
      <c r="E160" s="15"/>
      <c r="F160" s="15"/>
    </row>
    <row r="161" spans="1:6">
      <c r="A161" s="126"/>
      <c r="B161" s="21"/>
      <c r="C161" s="15"/>
      <c r="D161" s="15"/>
      <c r="E161" s="15"/>
      <c r="F161" s="15"/>
    </row>
    <row r="162" spans="1:6">
      <c r="A162" s="126"/>
      <c r="B162" s="21"/>
      <c r="C162" s="15"/>
      <c r="D162" s="15"/>
      <c r="E162" s="15"/>
      <c r="F162" s="15"/>
    </row>
    <row r="163" spans="1:6" s="9" customFormat="1">
      <c r="A163" s="127"/>
      <c r="B163" s="21"/>
      <c r="C163" s="21"/>
      <c r="D163" s="21"/>
      <c r="E163" s="21"/>
      <c r="F163" s="21"/>
    </row>
    <row r="164" spans="1:6" s="9" customFormat="1">
      <c r="A164" s="127"/>
      <c r="B164" s="21"/>
      <c r="C164" s="21"/>
      <c r="D164" s="21"/>
      <c r="E164" s="21"/>
      <c r="F164" s="21"/>
    </row>
    <row r="165" spans="1:6">
      <c r="B165" s="16"/>
      <c r="C165" s="16"/>
      <c r="D165" s="16"/>
      <c r="E165" s="16"/>
      <c r="F165" s="16"/>
    </row>
    <row r="166" spans="1:6">
      <c r="B166" s="10"/>
      <c r="C166" s="10"/>
      <c r="D166" s="10"/>
      <c r="E166" s="10"/>
      <c r="F166" s="10"/>
    </row>
    <row r="167" spans="1:6">
      <c r="B167" s="10"/>
      <c r="C167" s="10"/>
      <c r="D167" s="10"/>
      <c r="E167" s="10"/>
      <c r="F167" s="10"/>
    </row>
    <row r="168" spans="1:6">
      <c r="B168" s="10"/>
      <c r="C168" s="10"/>
      <c r="D168" s="10"/>
      <c r="E168" s="10"/>
      <c r="F168" s="10"/>
    </row>
    <row r="169" spans="1:6">
      <c r="B169" s="10"/>
      <c r="C169" s="10"/>
      <c r="D169" s="10"/>
      <c r="E169" s="10"/>
      <c r="F169" s="10"/>
    </row>
    <row r="170" spans="1:6">
      <c r="B170" s="10"/>
      <c r="C170" s="10"/>
      <c r="D170" s="10"/>
      <c r="E170" s="10"/>
      <c r="F170" s="10"/>
    </row>
    <row r="171" spans="1:6">
      <c r="B171" s="10"/>
      <c r="C171" s="10"/>
      <c r="D171" s="10"/>
      <c r="E171" s="10"/>
      <c r="F171" s="10"/>
    </row>
    <row r="172" spans="1:6">
      <c r="B172" s="10"/>
      <c r="C172" s="10"/>
      <c r="D172" s="10"/>
      <c r="E172" s="10"/>
      <c r="F172" s="10"/>
    </row>
  </sheetData>
  <sheetProtection password="C69E" sheet="1" objects="1" scenarios="1"/>
  <customSheetViews>
    <customSheetView guid="{84D3E2DF-28A6-47FC-805B-47962D6563D3}" showGridLines="0" showRuler="0" topLeftCell="A121">
      <selection activeCell="C146" sqref="C146"/>
      <pageMargins left="0" right="0" top="0" bottom="0" header="0" footer="0"/>
      <pageSetup paperSize="9" fitToHeight="2" orientation="portrait" r:id="rId1"/>
      <headerFooter alignWithMargins="0"/>
    </customSheetView>
  </customSheetViews>
  <phoneticPr fontId="0" type="noConversion"/>
  <dataValidations count="1">
    <dataValidation type="decimal" allowBlank="1" showInputMessage="1" showErrorMessage="1" errorTitle="Seguros de Vida" error="Esta célula deverá conter um valor numérico" sqref="H101:H102 H109:H110 C161:F162 C152:F152 G107:G108 G99:G100 C157:F159 G96 G104 G126:I127 G119 G122:G125 H123:H124 C155:F155 H137:H138 G136:G138 G145 G143 C123:F124 G130:H135 G112:H118 C97:F99 C105:F107 C131:F135 C91:F92 C8:F9 C51:F52 C64:F65 C68:F69 C78:F79 C137:F138 C12:F13 C15:F16 C18:F19 C31:F32 C45:F46 C48:F49 C55:F56 C58:F59 C61:F62 C72:F73 C75:F76 C88:F89 C82:F86 C141:F142 C42:F43 C39:F40 C21:F22 C34:F35 C25:F26 C28:F29 C116:F118 C126:F128 C146:H151 C144:H144 C109:G114 C101:G103 C94:G94 C120:I121 G128" xr:uid="{00000000-0002-0000-0900-000000000000}">
      <formula1>-9.99999999999999E+76</formula1>
      <formula2>9.99999999999999E+69</formula2>
    </dataValidation>
  </dataValidations>
  <pageMargins left="0.75" right="0.75" top="1" bottom="1" header="0" footer="0"/>
  <pageSetup paperSize="9" scale="56" fitToHeight="2" orientation="portrait" r:id="rId2"/>
  <headerFooter alignWithMargins="0"/>
  <ignoredErrors>
    <ignoredError sqref="B152" formula="1"/>
  </ignoredError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F137"/>
  <sheetViews>
    <sheetView showGridLines="0" workbookViewId="0"/>
  </sheetViews>
  <sheetFormatPr defaultColWidth="10.7109375" defaultRowHeight="10.15"/>
  <cols>
    <col min="1" max="1" width="79.5703125" style="38" bestFit="1" customWidth="1"/>
    <col min="2" max="6" width="18.28515625" style="2" customWidth="1"/>
    <col min="7" max="16384" width="10.7109375" style="2"/>
  </cols>
  <sheetData>
    <row r="1" spans="1:6">
      <c r="A1" s="9" t="s">
        <v>335</v>
      </c>
    </row>
    <row r="2" spans="1:6">
      <c r="A2" s="42" t="s">
        <v>1</v>
      </c>
      <c r="B2" s="43" t="str">
        <f>IF(+Cabeçalho!B2=0,"",Cabeçalho!B2)</f>
        <v/>
      </c>
      <c r="E2" s="9"/>
    </row>
    <row r="3" spans="1:6">
      <c r="A3" s="42" t="s">
        <v>2</v>
      </c>
      <c r="B3" s="61" t="str">
        <f>IF(+Cabeçalho!B3=0,"",Cabeçalho!B3)</f>
        <v/>
      </c>
      <c r="E3" s="9"/>
    </row>
    <row r="4" spans="1:6">
      <c r="A4" s="40" t="s">
        <v>10</v>
      </c>
      <c r="B4" s="13"/>
    </row>
    <row r="5" spans="1:6" s="9" customFormat="1" ht="61.15">
      <c r="A5" s="95" t="s">
        <v>336</v>
      </c>
      <c r="B5" s="55" t="s">
        <v>337</v>
      </c>
      <c r="C5" s="55" t="s">
        <v>191</v>
      </c>
      <c r="D5" s="55" t="s">
        <v>192</v>
      </c>
      <c r="E5" s="55" t="s">
        <v>193</v>
      </c>
      <c r="F5" s="56" t="s">
        <v>338</v>
      </c>
    </row>
    <row r="6" spans="1:6" s="9" customFormat="1" ht="12.6" customHeight="1">
      <c r="A6" s="108" t="s">
        <v>262</v>
      </c>
      <c r="B6" s="28">
        <f>SUM(C6:F6)</f>
        <v>0</v>
      </c>
      <c r="C6" s="28">
        <f>+C7+C10</f>
        <v>0</v>
      </c>
      <c r="D6" s="28">
        <f>+D7+D10</f>
        <v>0</v>
      </c>
      <c r="E6" s="28">
        <f>+E7+E10</f>
        <v>0</v>
      </c>
      <c r="F6" s="104"/>
    </row>
    <row r="7" spans="1:6" s="9" customFormat="1" ht="12.6" customHeight="1">
      <c r="A7" s="109" t="s">
        <v>42</v>
      </c>
      <c r="B7" s="28">
        <f t="shared" ref="B7:B70" si="0">SUM(C7:F7)</f>
        <v>0</v>
      </c>
      <c r="C7" s="28">
        <f>+C8+C9</f>
        <v>0</v>
      </c>
      <c r="D7" s="28">
        <f>+D8+D9</f>
        <v>0</v>
      </c>
      <c r="E7" s="28">
        <f>+E8+E9</f>
        <v>0</v>
      </c>
      <c r="F7" s="104"/>
    </row>
    <row r="8" spans="1:6" s="9" customFormat="1" ht="12.6" customHeight="1">
      <c r="A8" s="120" t="s">
        <v>308</v>
      </c>
      <c r="B8" s="28">
        <f t="shared" si="0"/>
        <v>0</v>
      </c>
      <c r="C8" s="67"/>
      <c r="D8" s="67"/>
      <c r="E8" s="67"/>
      <c r="F8" s="104"/>
    </row>
    <row r="9" spans="1:6" s="9" customFormat="1" ht="12.6" customHeight="1">
      <c r="A9" s="120" t="s">
        <v>309</v>
      </c>
      <c r="B9" s="28">
        <f t="shared" si="0"/>
        <v>0</v>
      </c>
      <c r="C9" s="67"/>
      <c r="D9" s="67"/>
      <c r="E9" s="67"/>
      <c r="F9" s="104"/>
    </row>
    <row r="10" spans="1:6" s="9" customFormat="1" ht="12.6" customHeight="1">
      <c r="A10" s="113" t="s">
        <v>73</v>
      </c>
      <c r="B10" s="28">
        <f t="shared" si="0"/>
        <v>0</v>
      </c>
      <c r="C10" s="28">
        <f>+C11+C14+C17+C20</f>
        <v>0</v>
      </c>
      <c r="D10" s="28">
        <f>+D11+D14+D17+D20</f>
        <v>0</v>
      </c>
      <c r="E10" s="28">
        <f>+E11+E14+E17+E20</f>
        <v>0</v>
      </c>
      <c r="F10" s="104"/>
    </row>
    <row r="11" spans="1:6" s="9" customFormat="1" ht="12.6" customHeight="1">
      <c r="A11" s="110" t="s">
        <v>310</v>
      </c>
      <c r="B11" s="28">
        <f t="shared" si="0"/>
        <v>0</v>
      </c>
      <c r="C11" s="28">
        <f>+C12+C13</f>
        <v>0</v>
      </c>
      <c r="D11" s="28">
        <f>+D12+D13</f>
        <v>0</v>
      </c>
      <c r="E11" s="28">
        <f>+E12+E13</f>
        <v>0</v>
      </c>
      <c r="F11" s="104"/>
    </row>
    <row r="12" spans="1:6" s="9" customFormat="1" ht="12.6" customHeight="1">
      <c r="A12" s="119" t="s">
        <v>308</v>
      </c>
      <c r="B12" s="28">
        <f t="shared" si="0"/>
        <v>0</v>
      </c>
      <c r="C12" s="67"/>
      <c r="D12" s="67"/>
      <c r="E12" s="67"/>
      <c r="F12" s="104"/>
    </row>
    <row r="13" spans="1:6" s="9" customFormat="1" ht="12.6" customHeight="1">
      <c r="A13" s="119" t="s">
        <v>309</v>
      </c>
      <c r="B13" s="28">
        <f t="shared" si="0"/>
        <v>0</v>
      </c>
      <c r="C13" s="67"/>
      <c r="D13" s="67"/>
      <c r="E13" s="67"/>
      <c r="F13" s="104"/>
    </row>
    <row r="14" spans="1:6" s="9" customFormat="1" ht="12.6" customHeight="1">
      <c r="A14" s="110" t="s">
        <v>311</v>
      </c>
      <c r="B14" s="28">
        <f t="shared" si="0"/>
        <v>0</v>
      </c>
      <c r="C14" s="28">
        <f>+C15+C16</f>
        <v>0</v>
      </c>
      <c r="D14" s="28">
        <f>+D15+D16</f>
        <v>0</v>
      </c>
      <c r="E14" s="28">
        <f>+E15+E16</f>
        <v>0</v>
      </c>
      <c r="F14" s="104"/>
    </row>
    <row r="15" spans="1:6" s="9" customFormat="1" ht="12.6" customHeight="1">
      <c r="A15" s="119" t="s">
        <v>308</v>
      </c>
      <c r="B15" s="28">
        <f t="shared" si="0"/>
        <v>0</v>
      </c>
      <c r="C15" s="67"/>
      <c r="D15" s="67"/>
      <c r="E15" s="67"/>
      <c r="F15" s="104"/>
    </row>
    <row r="16" spans="1:6" s="9" customFormat="1" ht="12.6" customHeight="1">
      <c r="A16" s="119" t="s">
        <v>309</v>
      </c>
      <c r="B16" s="28">
        <f t="shared" si="0"/>
        <v>0</v>
      </c>
      <c r="C16" s="67"/>
      <c r="D16" s="67"/>
      <c r="E16" s="67"/>
      <c r="F16" s="104"/>
    </row>
    <row r="17" spans="1:6" s="9" customFormat="1" ht="12.6" customHeight="1">
      <c r="A17" s="110" t="s">
        <v>312</v>
      </c>
      <c r="B17" s="28">
        <f t="shared" si="0"/>
        <v>0</v>
      </c>
      <c r="C17" s="28">
        <f>+C18+C19</f>
        <v>0</v>
      </c>
      <c r="D17" s="28">
        <f>+D18+D19</f>
        <v>0</v>
      </c>
      <c r="E17" s="28">
        <f>+E18+E19</f>
        <v>0</v>
      </c>
      <c r="F17" s="104"/>
    </row>
    <row r="18" spans="1:6" s="9" customFormat="1" ht="12.6" customHeight="1">
      <c r="A18" s="119" t="s">
        <v>308</v>
      </c>
      <c r="B18" s="28">
        <f t="shared" si="0"/>
        <v>0</v>
      </c>
      <c r="C18" s="67"/>
      <c r="D18" s="67"/>
      <c r="E18" s="67"/>
      <c r="F18" s="104"/>
    </row>
    <row r="19" spans="1:6" s="9" customFormat="1" ht="12.6" customHeight="1">
      <c r="A19" s="119" t="s">
        <v>309</v>
      </c>
      <c r="B19" s="28">
        <f t="shared" si="0"/>
        <v>0</v>
      </c>
      <c r="C19" s="67"/>
      <c r="D19" s="67"/>
      <c r="E19" s="67"/>
      <c r="F19" s="104"/>
    </row>
    <row r="20" spans="1:6" s="9" customFormat="1" ht="12.6" customHeight="1">
      <c r="A20" s="111" t="s">
        <v>313</v>
      </c>
      <c r="B20" s="28">
        <f t="shared" si="0"/>
        <v>0</v>
      </c>
      <c r="C20" s="28">
        <f>+C21+C22</f>
        <v>0</v>
      </c>
      <c r="D20" s="28">
        <f>+D21+D22</f>
        <v>0</v>
      </c>
      <c r="E20" s="28">
        <f>+E21+E22</f>
        <v>0</v>
      </c>
      <c r="F20" s="104"/>
    </row>
    <row r="21" spans="1:6" s="9" customFormat="1" ht="12.6" customHeight="1">
      <c r="A21" s="119" t="s">
        <v>308</v>
      </c>
      <c r="B21" s="28">
        <f t="shared" si="0"/>
        <v>0</v>
      </c>
      <c r="C21" s="67"/>
      <c r="D21" s="67"/>
      <c r="E21" s="67"/>
      <c r="F21" s="104"/>
    </row>
    <row r="22" spans="1:6" s="9" customFormat="1" ht="12.6" customHeight="1">
      <c r="A22" s="119" t="s">
        <v>309</v>
      </c>
      <c r="B22" s="28">
        <f t="shared" si="0"/>
        <v>0</v>
      </c>
      <c r="C22" s="67"/>
      <c r="D22" s="67"/>
      <c r="E22" s="67"/>
      <c r="F22" s="104"/>
    </row>
    <row r="23" spans="1:6" s="9" customFormat="1" ht="12.6" customHeight="1">
      <c r="A23" s="112" t="s">
        <v>263</v>
      </c>
      <c r="B23" s="28">
        <f t="shared" si="0"/>
        <v>0</v>
      </c>
      <c r="C23" s="28">
        <f>+C24+C31+C34+C37</f>
        <v>0</v>
      </c>
      <c r="D23" s="28">
        <f>+D24+D31+D34+D37</f>
        <v>0</v>
      </c>
      <c r="E23" s="28">
        <f>+E24+E31+E34+E37</f>
        <v>0</v>
      </c>
      <c r="F23" s="104"/>
    </row>
    <row r="24" spans="1:6" s="9" customFormat="1" ht="12.6" customHeight="1">
      <c r="A24" s="113" t="s">
        <v>314</v>
      </c>
      <c r="B24" s="28">
        <f t="shared" si="0"/>
        <v>0</v>
      </c>
      <c r="C24" s="28">
        <f>+C25+C28</f>
        <v>0</v>
      </c>
      <c r="D24" s="28">
        <f>+D25+D28</f>
        <v>0</v>
      </c>
      <c r="E24" s="28">
        <f>+E25+E28</f>
        <v>0</v>
      </c>
      <c r="F24" s="104"/>
    </row>
    <row r="25" spans="1:6" s="9" customFormat="1" ht="12.6" customHeight="1">
      <c r="A25" s="114" t="s">
        <v>315</v>
      </c>
      <c r="B25" s="28">
        <f t="shared" si="0"/>
        <v>0</v>
      </c>
      <c r="C25" s="28">
        <f>+C26+C27</f>
        <v>0</v>
      </c>
      <c r="D25" s="28">
        <f>+D26+D27</f>
        <v>0</v>
      </c>
      <c r="E25" s="28">
        <f>+E26+E27</f>
        <v>0</v>
      </c>
      <c r="F25" s="104"/>
    </row>
    <row r="26" spans="1:6" s="9" customFormat="1" ht="12.6" customHeight="1">
      <c r="A26" s="119" t="s">
        <v>308</v>
      </c>
      <c r="B26" s="28">
        <f t="shared" si="0"/>
        <v>0</v>
      </c>
      <c r="C26" s="67"/>
      <c r="D26" s="67"/>
      <c r="E26" s="67"/>
      <c r="F26" s="104"/>
    </row>
    <row r="27" spans="1:6" s="9" customFormat="1" ht="12.6" customHeight="1">
      <c r="A27" s="119" t="s">
        <v>309</v>
      </c>
      <c r="B27" s="28">
        <f t="shared" si="0"/>
        <v>0</v>
      </c>
      <c r="C27" s="67"/>
      <c r="D27" s="67"/>
      <c r="E27" s="67"/>
      <c r="F27" s="104"/>
    </row>
    <row r="28" spans="1:6" s="9" customFormat="1" ht="12.6" customHeight="1">
      <c r="A28" s="114" t="s">
        <v>316</v>
      </c>
      <c r="B28" s="28">
        <f t="shared" si="0"/>
        <v>0</v>
      </c>
      <c r="C28" s="28">
        <f>+C29+C30</f>
        <v>0</v>
      </c>
      <c r="D28" s="28">
        <f>+D29+D30</f>
        <v>0</v>
      </c>
      <c r="E28" s="28">
        <f>+E29+E30</f>
        <v>0</v>
      </c>
      <c r="F28" s="104"/>
    </row>
    <row r="29" spans="1:6" s="9" customFormat="1" ht="12.6" customHeight="1">
      <c r="A29" s="119" t="s">
        <v>308</v>
      </c>
      <c r="B29" s="28">
        <f t="shared" si="0"/>
        <v>0</v>
      </c>
      <c r="C29" s="67"/>
      <c r="D29" s="67"/>
      <c r="E29" s="67"/>
      <c r="F29" s="104"/>
    </row>
    <row r="30" spans="1:6" s="9" customFormat="1" ht="12.6" customHeight="1">
      <c r="A30" s="119" t="s">
        <v>309</v>
      </c>
      <c r="B30" s="28">
        <f t="shared" si="0"/>
        <v>0</v>
      </c>
      <c r="C30" s="67"/>
      <c r="D30" s="67"/>
      <c r="E30" s="67"/>
      <c r="F30" s="104"/>
    </row>
    <row r="31" spans="1:6" s="9" customFormat="1" ht="12.6" customHeight="1">
      <c r="A31" s="113" t="s">
        <v>317</v>
      </c>
      <c r="B31" s="28">
        <f t="shared" si="0"/>
        <v>0</v>
      </c>
      <c r="C31" s="28">
        <f>+C32+C33</f>
        <v>0</v>
      </c>
      <c r="D31" s="28">
        <f>+D32+D33</f>
        <v>0</v>
      </c>
      <c r="E31" s="28">
        <f>+E32+E33</f>
        <v>0</v>
      </c>
      <c r="F31" s="104"/>
    </row>
    <row r="32" spans="1:6" s="9" customFormat="1" ht="12.6" customHeight="1">
      <c r="A32" s="120" t="s">
        <v>308</v>
      </c>
      <c r="B32" s="28">
        <f t="shared" si="0"/>
        <v>0</v>
      </c>
      <c r="C32" s="67"/>
      <c r="D32" s="67"/>
      <c r="E32" s="67"/>
      <c r="F32" s="104"/>
    </row>
    <row r="33" spans="1:6" s="9" customFormat="1" ht="12.6" customHeight="1">
      <c r="A33" s="120" t="s">
        <v>309</v>
      </c>
      <c r="B33" s="28">
        <f t="shared" si="0"/>
        <v>0</v>
      </c>
      <c r="C33" s="67"/>
      <c r="D33" s="67"/>
      <c r="E33" s="67"/>
      <c r="F33" s="104"/>
    </row>
    <row r="34" spans="1:6" s="9" customFormat="1" ht="12.6" customHeight="1">
      <c r="A34" s="113" t="s">
        <v>318</v>
      </c>
      <c r="B34" s="28">
        <f t="shared" si="0"/>
        <v>0</v>
      </c>
      <c r="C34" s="28">
        <f>+C35+C36</f>
        <v>0</v>
      </c>
      <c r="D34" s="28">
        <f>+D35+D36</f>
        <v>0</v>
      </c>
      <c r="E34" s="28">
        <f>+E35+E36</f>
        <v>0</v>
      </c>
      <c r="F34" s="104"/>
    </row>
    <row r="35" spans="1:6" s="9" customFormat="1" ht="12.6" customHeight="1">
      <c r="A35" s="120" t="s">
        <v>308</v>
      </c>
      <c r="B35" s="28">
        <f t="shared" si="0"/>
        <v>0</v>
      </c>
      <c r="C35" s="67"/>
      <c r="D35" s="67"/>
      <c r="E35" s="67"/>
      <c r="F35" s="104"/>
    </row>
    <row r="36" spans="1:6" s="9" customFormat="1" ht="12.6" customHeight="1">
      <c r="A36" s="120" t="s">
        <v>309</v>
      </c>
      <c r="B36" s="28">
        <f t="shared" si="0"/>
        <v>0</v>
      </c>
      <c r="C36" s="67"/>
      <c r="D36" s="67"/>
      <c r="E36" s="67"/>
      <c r="F36" s="104"/>
    </row>
    <row r="37" spans="1:6" s="9" customFormat="1" ht="12.6" customHeight="1">
      <c r="A37" s="113" t="s">
        <v>319</v>
      </c>
      <c r="B37" s="28">
        <f t="shared" si="0"/>
        <v>0</v>
      </c>
      <c r="C37" s="28">
        <f>+C38+C39</f>
        <v>0</v>
      </c>
      <c r="D37" s="28">
        <f>+D38+D39</f>
        <v>0</v>
      </c>
      <c r="E37" s="28">
        <f>+E38+E39</f>
        <v>0</v>
      </c>
      <c r="F37" s="104"/>
    </row>
    <row r="38" spans="1:6" s="9" customFormat="1" ht="12.6" customHeight="1">
      <c r="A38" s="120" t="s">
        <v>308</v>
      </c>
      <c r="B38" s="28">
        <f t="shared" si="0"/>
        <v>0</v>
      </c>
      <c r="C38" s="67"/>
      <c r="D38" s="67"/>
      <c r="E38" s="67"/>
      <c r="F38" s="104"/>
    </row>
    <row r="39" spans="1:6" s="9" customFormat="1" ht="12.6" customHeight="1">
      <c r="A39" s="120" t="s">
        <v>309</v>
      </c>
      <c r="B39" s="28">
        <f t="shared" si="0"/>
        <v>0</v>
      </c>
      <c r="C39" s="67"/>
      <c r="D39" s="67"/>
      <c r="E39" s="67"/>
      <c r="F39" s="104"/>
    </row>
    <row r="40" spans="1:6" s="9" customFormat="1" ht="12.6" customHeight="1">
      <c r="A40" s="112" t="s">
        <v>264</v>
      </c>
      <c r="B40" s="28">
        <f t="shared" si="0"/>
        <v>0</v>
      </c>
      <c r="C40" s="28">
        <f>+C41+C44+C47+C50</f>
        <v>0</v>
      </c>
      <c r="D40" s="28">
        <f>+D41+D44+D47+D50</f>
        <v>0</v>
      </c>
      <c r="E40" s="28">
        <f>+E41+E44+E47+E50</f>
        <v>0</v>
      </c>
      <c r="F40" s="104"/>
    </row>
    <row r="41" spans="1:6" s="9" customFormat="1" ht="12.6" customHeight="1">
      <c r="A41" s="113" t="s">
        <v>320</v>
      </c>
      <c r="B41" s="28">
        <f t="shared" si="0"/>
        <v>0</v>
      </c>
      <c r="C41" s="28">
        <f>+C42+C43</f>
        <v>0</v>
      </c>
      <c r="D41" s="28">
        <f>+D42+D43</f>
        <v>0</v>
      </c>
      <c r="E41" s="28">
        <f>+E42+E43</f>
        <v>0</v>
      </c>
      <c r="F41" s="104"/>
    </row>
    <row r="42" spans="1:6" s="9" customFormat="1" ht="12.6" customHeight="1">
      <c r="A42" s="120" t="s">
        <v>308</v>
      </c>
      <c r="B42" s="28">
        <f t="shared" si="0"/>
        <v>0</v>
      </c>
      <c r="C42" s="67"/>
      <c r="D42" s="67"/>
      <c r="E42" s="67"/>
      <c r="F42" s="104"/>
    </row>
    <row r="43" spans="1:6" s="9" customFormat="1" ht="12.6" customHeight="1">
      <c r="A43" s="120" t="s">
        <v>309</v>
      </c>
      <c r="B43" s="28">
        <f t="shared" si="0"/>
        <v>0</v>
      </c>
      <c r="C43" s="67"/>
      <c r="D43" s="67"/>
      <c r="E43" s="67"/>
      <c r="F43" s="104"/>
    </row>
    <row r="44" spans="1:6" ht="12.6" customHeight="1">
      <c r="A44" s="113" t="s">
        <v>321</v>
      </c>
      <c r="B44" s="28">
        <f t="shared" si="0"/>
        <v>0</v>
      </c>
      <c r="C44" s="28">
        <f>+C45+C46</f>
        <v>0</v>
      </c>
      <c r="D44" s="28">
        <f>+D45+D46</f>
        <v>0</v>
      </c>
      <c r="E44" s="28">
        <f>+E45+E46</f>
        <v>0</v>
      </c>
      <c r="F44" s="104"/>
    </row>
    <row r="45" spans="1:6" ht="12.6" customHeight="1">
      <c r="A45" s="120" t="s">
        <v>308</v>
      </c>
      <c r="B45" s="28">
        <f t="shared" si="0"/>
        <v>0</v>
      </c>
      <c r="C45" s="67"/>
      <c r="D45" s="67"/>
      <c r="E45" s="67"/>
      <c r="F45" s="104"/>
    </row>
    <row r="46" spans="1:6" ht="12.6" customHeight="1">
      <c r="A46" s="120" t="s">
        <v>309</v>
      </c>
      <c r="B46" s="28">
        <f t="shared" si="0"/>
        <v>0</v>
      </c>
      <c r="C46" s="67"/>
      <c r="D46" s="67"/>
      <c r="E46" s="67"/>
      <c r="F46" s="104"/>
    </row>
    <row r="47" spans="1:6" s="11" customFormat="1" ht="12.6" customHeight="1">
      <c r="A47" s="113" t="s">
        <v>322</v>
      </c>
      <c r="B47" s="28">
        <f t="shared" si="0"/>
        <v>0</v>
      </c>
      <c r="C47" s="28">
        <f>+C48+C49</f>
        <v>0</v>
      </c>
      <c r="D47" s="28">
        <f>+D48+D49</f>
        <v>0</v>
      </c>
      <c r="E47" s="28">
        <f>+E48+E49</f>
        <v>0</v>
      </c>
      <c r="F47" s="104"/>
    </row>
    <row r="48" spans="1:6" s="11" customFormat="1" ht="12.6" customHeight="1">
      <c r="A48" s="120" t="s">
        <v>308</v>
      </c>
      <c r="B48" s="28">
        <f t="shared" si="0"/>
        <v>0</v>
      </c>
      <c r="C48" s="67"/>
      <c r="D48" s="67"/>
      <c r="E48" s="67"/>
      <c r="F48" s="104"/>
    </row>
    <row r="49" spans="1:6" s="11" customFormat="1" ht="12.6" customHeight="1">
      <c r="A49" s="120" t="s">
        <v>309</v>
      </c>
      <c r="B49" s="28">
        <f t="shared" si="0"/>
        <v>0</v>
      </c>
      <c r="C49" s="67"/>
      <c r="D49" s="67"/>
      <c r="E49" s="67"/>
      <c r="F49" s="104"/>
    </row>
    <row r="50" spans="1:6" ht="12.6" customHeight="1">
      <c r="A50" s="113" t="s">
        <v>323</v>
      </c>
      <c r="B50" s="28">
        <f t="shared" si="0"/>
        <v>0</v>
      </c>
      <c r="C50" s="28">
        <f>+C51+C52</f>
        <v>0</v>
      </c>
      <c r="D50" s="28">
        <f>+D51+D52</f>
        <v>0</v>
      </c>
      <c r="E50" s="28">
        <f>+E51+E52</f>
        <v>0</v>
      </c>
      <c r="F50" s="104"/>
    </row>
    <row r="51" spans="1:6" ht="12.6" customHeight="1">
      <c r="A51" s="120" t="s">
        <v>308</v>
      </c>
      <c r="B51" s="28">
        <f t="shared" si="0"/>
        <v>0</v>
      </c>
      <c r="C51" s="67"/>
      <c r="D51" s="67"/>
      <c r="E51" s="67"/>
      <c r="F51" s="104"/>
    </row>
    <row r="52" spans="1:6" ht="12.6" customHeight="1">
      <c r="A52" s="120" t="s">
        <v>309</v>
      </c>
      <c r="B52" s="28">
        <f t="shared" si="0"/>
        <v>0</v>
      </c>
      <c r="C52" s="67"/>
      <c r="D52" s="67"/>
      <c r="E52" s="67"/>
      <c r="F52" s="104"/>
    </row>
    <row r="53" spans="1:6" ht="12.6" customHeight="1">
      <c r="A53" s="112" t="s">
        <v>265</v>
      </c>
      <c r="B53" s="28">
        <f t="shared" si="0"/>
        <v>0</v>
      </c>
      <c r="C53" s="28">
        <f>+C54+C57</f>
        <v>0</v>
      </c>
      <c r="D53" s="28">
        <f>+D54+D57</f>
        <v>0</v>
      </c>
      <c r="E53" s="28">
        <f>+E54+E57</f>
        <v>0</v>
      </c>
      <c r="F53" s="104"/>
    </row>
    <row r="54" spans="1:6" s="11" customFormat="1" ht="12.6" customHeight="1">
      <c r="A54" s="113" t="s">
        <v>324</v>
      </c>
      <c r="B54" s="28">
        <f t="shared" si="0"/>
        <v>0</v>
      </c>
      <c r="C54" s="28">
        <f>+C55+C56</f>
        <v>0</v>
      </c>
      <c r="D54" s="28">
        <f>+D55+D56</f>
        <v>0</v>
      </c>
      <c r="E54" s="28">
        <f>+E55+E56</f>
        <v>0</v>
      </c>
      <c r="F54" s="104"/>
    </row>
    <row r="55" spans="1:6" s="11" customFormat="1" ht="12.6" customHeight="1">
      <c r="A55" s="120" t="s">
        <v>308</v>
      </c>
      <c r="B55" s="28">
        <f t="shared" si="0"/>
        <v>0</v>
      </c>
      <c r="C55" s="67"/>
      <c r="D55" s="67"/>
      <c r="E55" s="67"/>
      <c r="F55" s="104"/>
    </row>
    <row r="56" spans="1:6" s="11" customFormat="1" ht="12.6" customHeight="1">
      <c r="A56" s="120" t="s">
        <v>309</v>
      </c>
      <c r="B56" s="28">
        <f t="shared" si="0"/>
        <v>0</v>
      </c>
      <c r="C56" s="67"/>
      <c r="D56" s="67"/>
      <c r="E56" s="67"/>
      <c r="F56" s="104"/>
    </row>
    <row r="57" spans="1:6" ht="12.6" customHeight="1">
      <c r="A57" s="113" t="s">
        <v>325</v>
      </c>
      <c r="B57" s="28">
        <f t="shared" si="0"/>
        <v>0</v>
      </c>
      <c r="C57" s="28">
        <f>+C58+C61+C64</f>
        <v>0</v>
      </c>
      <c r="D57" s="28">
        <f>+D58+D61+D64</f>
        <v>0</v>
      </c>
      <c r="E57" s="28">
        <f>+E58+E61+E64</f>
        <v>0</v>
      </c>
      <c r="F57" s="104"/>
    </row>
    <row r="58" spans="1:6" ht="12.6" customHeight="1">
      <c r="A58" s="114" t="s">
        <v>326</v>
      </c>
      <c r="B58" s="28">
        <f t="shared" si="0"/>
        <v>0</v>
      </c>
      <c r="C58" s="28">
        <f>+C59+C60</f>
        <v>0</v>
      </c>
      <c r="D58" s="28">
        <f>+D59+D60</f>
        <v>0</v>
      </c>
      <c r="E58" s="28">
        <f>+E59+E60</f>
        <v>0</v>
      </c>
      <c r="F58" s="104"/>
    </row>
    <row r="59" spans="1:6" ht="12.6" customHeight="1">
      <c r="A59" s="119" t="s">
        <v>308</v>
      </c>
      <c r="B59" s="28">
        <f t="shared" si="0"/>
        <v>0</v>
      </c>
      <c r="C59" s="67"/>
      <c r="D59" s="67"/>
      <c r="E59" s="67"/>
      <c r="F59" s="104"/>
    </row>
    <row r="60" spans="1:6" ht="12.6" customHeight="1">
      <c r="A60" s="119" t="s">
        <v>309</v>
      </c>
      <c r="B60" s="28">
        <f t="shared" si="0"/>
        <v>0</v>
      </c>
      <c r="C60" s="67"/>
      <c r="D60" s="67"/>
      <c r="E60" s="67"/>
      <c r="F60" s="104"/>
    </row>
    <row r="61" spans="1:6" s="11" customFormat="1" ht="12.6" customHeight="1">
      <c r="A61" s="114" t="s">
        <v>327</v>
      </c>
      <c r="B61" s="28">
        <f t="shared" si="0"/>
        <v>0</v>
      </c>
      <c r="C61" s="28">
        <f>+C62+C63</f>
        <v>0</v>
      </c>
      <c r="D61" s="28">
        <f>+D62+D63</f>
        <v>0</v>
      </c>
      <c r="E61" s="28">
        <f>+E62+E63</f>
        <v>0</v>
      </c>
      <c r="F61" s="104"/>
    </row>
    <row r="62" spans="1:6" s="11" customFormat="1" ht="12.6" customHeight="1">
      <c r="A62" s="119" t="s">
        <v>308</v>
      </c>
      <c r="B62" s="28">
        <f t="shared" si="0"/>
        <v>0</v>
      </c>
      <c r="C62" s="67"/>
      <c r="D62" s="67"/>
      <c r="E62" s="67"/>
      <c r="F62" s="104"/>
    </row>
    <row r="63" spans="1:6" s="11" customFormat="1" ht="12.6" customHeight="1">
      <c r="A63" s="119" t="s">
        <v>309</v>
      </c>
      <c r="B63" s="28">
        <f t="shared" si="0"/>
        <v>0</v>
      </c>
      <c r="C63" s="67"/>
      <c r="D63" s="67"/>
      <c r="E63" s="67"/>
      <c r="F63" s="104"/>
    </row>
    <row r="64" spans="1:6" ht="12.6" customHeight="1">
      <c r="A64" s="115" t="s">
        <v>328</v>
      </c>
      <c r="B64" s="28">
        <f t="shared" si="0"/>
        <v>0</v>
      </c>
      <c r="C64" s="28">
        <f>+C65+C66</f>
        <v>0</v>
      </c>
      <c r="D64" s="28">
        <f>+D65+D66</f>
        <v>0</v>
      </c>
      <c r="E64" s="28">
        <f>+E65+E66</f>
        <v>0</v>
      </c>
      <c r="F64" s="104"/>
    </row>
    <row r="65" spans="1:6" ht="12.6" customHeight="1">
      <c r="A65" s="119" t="s">
        <v>308</v>
      </c>
      <c r="B65" s="28">
        <f t="shared" si="0"/>
        <v>0</v>
      </c>
      <c r="C65" s="67"/>
      <c r="D65" s="67"/>
      <c r="E65" s="67"/>
      <c r="F65" s="104"/>
    </row>
    <row r="66" spans="1:6" ht="12.6" customHeight="1">
      <c r="A66" s="119" t="s">
        <v>309</v>
      </c>
      <c r="B66" s="28">
        <f t="shared" si="0"/>
        <v>0</v>
      </c>
      <c r="C66" s="67"/>
      <c r="D66" s="67"/>
      <c r="E66" s="67"/>
      <c r="F66" s="104"/>
    </row>
    <row r="67" spans="1:6" ht="12.6" customHeight="1">
      <c r="A67" s="133" t="s">
        <v>266</v>
      </c>
      <c r="B67" s="157">
        <f t="shared" si="0"/>
        <v>0</v>
      </c>
      <c r="C67" s="157">
        <f>+C6-C23+C40-C53</f>
        <v>0</v>
      </c>
      <c r="D67" s="157">
        <f>+D6-D23+D40-D53</f>
        <v>0</v>
      </c>
      <c r="E67" s="157">
        <f>+E6-E23+E40-E53</f>
        <v>0</v>
      </c>
      <c r="F67" s="104"/>
    </row>
    <row r="68" spans="1:6" s="11" customFormat="1" ht="12.6" customHeight="1">
      <c r="A68" s="112" t="s">
        <v>267</v>
      </c>
      <c r="B68" s="28">
        <f t="shared" si="0"/>
        <v>0</v>
      </c>
      <c r="C68" s="28">
        <f>+C69+C70</f>
        <v>0</v>
      </c>
      <c r="D68" s="28">
        <f>+D69+D70</f>
        <v>0</v>
      </c>
      <c r="E68" s="28">
        <f>+E69+E70</f>
        <v>0</v>
      </c>
      <c r="F68" s="104"/>
    </row>
    <row r="69" spans="1:6" s="11" customFormat="1" ht="12.6" customHeight="1">
      <c r="A69" s="120" t="s">
        <v>308</v>
      </c>
      <c r="B69" s="28">
        <f t="shared" si="0"/>
        <v>0</v>
      </c>
      <c r="C69" s="67"/>
      <c r="D69" s="67"/>
      <c r="E69" s="67"/>
      <c r="F69" s="104"/>
    </row>
    <row r="70" spans="1:6" s="11" customFormat="1" ht="12.6" customHeight="1">
      <c r="A70" s="120" t="s">
        <v>309</v>
      </c>
      <c r="B70" s="28">
        <f t="shared" si="0"/>
        <v>0</v>
      </c>
      <c r="C70" s="67"/>
      <c r="D70" s="67"/>
      <c r="E70" s="67"/>
      <c r="F70" s="104"/>
    </row>
    <row r="71" spans="1:6" ht="12.6" customHeight="1">
      <c r="A71" s="112" t="s">
        <v>268</v>
      </c>
      <c r="B71" s="28">
        <f t="shared" ref="B71:B134" si="1">SUM(C71:F71)</f>
        <v>0</v>
      </c>
      <c r="C71" s="28">
        <f>+C72+C73</f>
        <v>0</v>
      </c>
      <c r="D71" s="28">
        <f>+D72+D73</f>
        <v>0</v>
      </c>
      <c r="E71" s="28">
        <f>+E72+E73</f>
        <v>0</v>
      </c>
      <c r="F71" s="104"/>
    </row>
    <row r="72" spans="1:6" ht="12.6" customHeight="1">
      <c r="A72" s="120" t="s">
        <v>308</v>
      </c>
      <c r="B72" s="28">
        <f t="shared" si="1"/>
        <v>0</v>
      </c>
      <c r="C72" s="67"/>
      <c r="D72" s="67"/>
      <c r="E72" s="67"/>
      <c r="F72" s="104"/>
    </row>
    <row r="73" spans="1:6" ht="12.6" customHeight="1">
      <c r="A73" s="120" t="s">
        <v>309</v>
      </c>
      <c r="B73" s="28">
        <f t="shared" si="1"/>
        <v>0</v>
      </c>
      <c r="C73" s="67"/>
      <c r="D73" s="67"/>
      <c r="E73" s="67"/>
      <c r="F73" s="104"/>
    </row>
    <row r="74" spans="1:6" ht="12.6" customHeight="1">
      <c r="A74" s="112" t="s">
        <v>269</v>
      </c>
      <c r="B74" s="28">
        <f t="shared" si="1"/>
        <v>0</v>
      </c>
      <c r="C74" s="28">
        <f>+C75+C76</f>
        <v>0</v>
      </c>
      <c r="D74" s="28">
        <f>+D75+D76</f>
        <v>0</v>
      </c>
      <c r="E74" s="28">
        <f>+E75+E76</f>
        <v>0</v>
      </c>
      <c r="F74" s="104"/>
    </row>
    <row r="75" spans="1:6" ht="12.6" customHeight="1">
      <c r="A75" s="120" t="s">
        <v>308</v>
      </c>
      <c r="B75" s="28">
        <f t="shared" si="1"/>
        <v>0</v>
      </c>
      <c r="C75" s="67"/>
      <c r="D75" s="67"/>
      <c r="E75" s="67"/>
      <c r="F75" s="104"/>
    </row>
    <row r="76" spans="1:6" ht="12.6" customHeight="1">
      <c r="A76" s="120" t="s">
        <v>309</v>
      </c>
      <c r="B76" s="28">
        <f t="shared" si="1"/>
        <v>0</v>
      </c>
      <c r="C76" s="67"/>
      <c r="D76" s="67"/>
      <c r="E76" s="67"/>
      <c r="F76" s="104"/>
    </row>
    <row r="77" spans="1:6" ht="12.6" customHeight="1">
      <c r="A77" s="112" t="s">
        <v>270</v>
      </c>
      <c r="B77" s="28">
        <f t="shared" si="1"/>
        <v>0</v>
      </c>
      <c r="C77" s="28">
        <f>+C78+C79</f>
        <v>0</v>
      </c>
      <c r="D77" s="28">
        <f>+D78+D79</f>
        <v>0</v>
      </c>
      <c r="E77" s="28">
        <f>+E78+E79</f>
        <v>0</v>
      </c>
      <c r="F77" s="104"/>
    </row>
    <row r="78" spans="1:6" ht="12.6" customHeight="1">
      <c r="A78" s="120" t="s">
        <v>308</v>
      </c>
      <c r="B78" s="28">
        <f t="shared" si="1"/>
        <v>0</v>
      </c>
      <c r="C78" s="67"/>
      <c r="D78" s="67"/>
      <c r="E78" s="67"/>
      <c r="F78" s="104"/>
    </row>
    <row r="79" spans="1:6" ht="12.6" customHeight="1">
      <c r="A79" s="120" t="s">
        <v>309</v>
      </c>
      <c r="B79" s="28">
        <f t="shared" si="1"/>
        <v>0</v>
      </c>
      <c r="C79" s="67"/>
      <c r="D79" s="67"/>
      <c r="E79" s="67"/>
      <c r="F79" s="104"/>
    </row>
    <row r="80" spans="1:6" s="11" customFormat="1" ht="12.6" customHeight="1">
      <c r="A80" s="133" t="s">
        <v>271</v>
      </c>
      <c r="B80" s="157">
        <f t="shared" si="1"/>
        <v>0</v>
      </c>
      <c r="C80" s="157">
        <f>+C68+C74-C71-C77</f>
        <v>0</v>
      </c>
      <c r="D80" s="157">
        <f>+D68+D74-D71-D77</f>
        <v>0</v>
      </c>
      <c r="E80" s="157">
        <f>+E68+E74-E71-E77</f>
        <v>0</v>
      </c>
      <c r="F80" s="104"/>
    </row>
    <row r="81" spans="1:6" s="11" customFormat="1" ht="20.100000000000001" customHeight="1">
      <c r="A81" s="116" t="s">
        <v>339</v>
      </c>
      <c r="B81" s="28">
        <f t="shared" si="1"/>
        <v>0</v>
      </c>
      <c r="C81" s="46"/>
      <c r="D81" s="46"/>
      <c r="E81" s="46"/>
      <c r="F81" s="67"/>
    </row>
    <row r="82" spans="1:6" ht="12.6" customHeight="1">
      <c r="A82" s="117" t="s">
        <v>273</v>
      </c>
      <c r="B82" s="28">
        <f t="shared" si="1"/>
        <v>0</v>
      </c>
      <c r="C82" s="28">
        <f>+C83+C87+C86</f>
        <v>0</v>
      </c>
      <c r="D82" s="28">
        <f>+D83+D87+D86</f>
        <v>0</v>
      </c>
      <c r="E82" s="28">
        <f>+E83+E87+E86</f>
        <v>0</v>
      </c>
      <c r="F82" s="28">
        <f>F83+F87+F86</f>
        <v>0</v>
      </c>
    </row>
    <row r="83" spans="1:6" ht="12.6" customHeight="1">
      <c r="A83" s="118" t="s">
        <v>274</v>
      </c>
      <c r="B83" s="28">
        <f t="shared" si="1"/>
        <v>0</v>
      </c>
      <c r="C83" s="28">
        <f>+C84+C85</f>
        <v>0</v>
      </c>
      <c r="D83" s="28">
        <f>+D84+D85</f>
        <v>0</v>
      </c>
      <c r="E83" s="28">
        <f>+E84+E85</f>
        <v>0</v>
      </c>
      <c r="F83" s="67"/>
    </row>
    <row r="84" spans="1:6" s="11" customFormat="1" ht="12.6" customHeight="1">
      <c r="A84" s="119" t="s">
        <v>308</v>
      </c>
      <c r="B84" s="28">
        <f t="shared" si="1"/>
        <v>0</v>
      </c>
      <c r="C84" s="67"/>
      <c r="D84" s="67"/>
      <c r="E84" s="67"/>
      <c r="F84" s="41"/>
    </row>
    <row r="85" spans="1:6" ht="12.6" customHeight="1">
      <c r="A85" s="119" t="s">
        <v>309</v>
      </c>
      <c r="B85" s="28">
        <f t="shared" si="1"/>
        <v>0</v>
      </c>
      <c r="C85" s="67"/>
      <c r="D85" s="67"/>
      <c r="E85" s="67"/>
      <c r="F85" s="41"/>
    </row>
    <row r="86" spans="1:6" ht="12.6" customHeight="1">
      <c r="A86" s="118" t="s">
        <v>275</v>
      </c>
      <c r="B86" s="28">
        <f t="shared" si="1"/>
        <v>0</v>
      </c>
      <c r="C86" s="67"/>
      <c r="D86" s="67"/>
      <c r="E86" s="67"/>
      <c r="F86" s="67"/>
    </row>
    <row r="87" spans="1:6" s="11" customFormat="1" ht="12.6" customHeight="1">
      <c r="A87" s="118" t="s">
        <v>25</v>
      </c>
      <c r="B87" s="28">
        <f t="shared" si="1"/>
        <v>0</v>
      </c>
      <c r="C87" s="28">
        <f>+C88+C89</f>
        <v>0</v>
      </c>
      <c r="D87" s="28">
        <f>+D88+D89</f>
        <v>0</v>
      </c>
      <c r="E87" s="28">
        <f>+E88+E89</f>
        <v>0</v>
      </c>
      <c r="F87" s="67"/>
    </row>
    <row r="88" spans="1:6" s="11" customFormat="1" ht="12.6" customHeight="1">
      <c r="A88" s="120" t="s">
        <v>308</v>
      </c>
      <c r="B88" s="28">
        <f t="shared" si="1"/>
        <v>0</v>
      </c>
      <c r="C88" s="67"/>
      <c r="D88" s="67"/>
      <c r="E88" s="67"/>
      <c r="F88" s="41"/>
    </row>
    <row r="89" spans="1:6" s="11" customFormat="1" ht="12.6" customHeight="1">
      <c r="A89" s="120" t="s">
        <v>309</v>
      </c>
      <c r="B89" s="28">
        <f t="shared" si="1"/>
        <v>0</v>
      </c>
      <c r="C89" s="67"/>
      <c r="D89" s="67"/>
      <c r="E89" s="67"/>
      <c r="F89" s="41"/>
    </row>
    <row r="90" spans="1:6" ht="12.6" customHeight="1">
      <c r="A90" s="123" t="s">
        <v>276</v>
      </c>
      <c r="B90" s="28">
        <f t="shared" si="1"/>
        <v>0</v>
      </c>
      <c r="C90" s="28">
        <f>+C91+C94+C95</f>
        <v>0</v>
      </c>
      <c r="D90" s="28">
        <f>+D91+D94+D95</f>
        <v>0</v>
      </c>
      <c r="E90" s="28">
        <f>+E91+E94+E95</f>
        <v>0</v>
      </c>
      <c r="F90" s="28">
        <f>F91+F94+F95</f>
        <v>0</v>
      </c>
    </row>
    <row r="91" spans="1:6" ht="12.6" customHeight="1">
      <c r="A91" s="118" t="s">
        <v>274</v>
      </c>
      <c r="B91" s="28">
        <f t="shared" si="1"/>
        <v>0</v>
      </c>
      <c r="C91" s="28">
        <f>+C92+C93</f>
        <v>0</v>
      </c>
      <c r="D91" s="28">
        <f>+D92+D93</f>
        <v>0</v>
      </c>
      <c r="E91" s="28">
        <f>+E92+E93</f>
        <v>0</v>
      </c>
      <c r="F91" s="67"/>
    </row>
    <row r="92" spans="1:6" s="11" customFormat="1" ht="12.6" customHeight="1">
      <c r="A92" s="119" t="s">
        <v>308</v>
      </c>
      <c r="B92" s="28">
        <f t="shared" si="1"/>
        <v>0</v>
      </c>
      <c r="C92" s="67"/>
      <c r="D92" s="67"/>
      <c r="E92" s="67"/>
      <c r="F92" s="41"/>
    </row>
    <row r="93" spans="1:6" ht="12.6" customHeight="1">
      <c r="A93" s="119" t="s">
        <v>309</v>
      </c>
      <c r="B93" s="28">
        <f t="shared" si="1"/>
        <v>0</v>
      </c>
      <c r="C93" s="67"/>
      <c r="D93" s="67"/>
      <c r="E93" s="67"/>
      <c r="F93" s="41"/>
    </row>
    <row r="94" spans="1:6" ht="12.6" customHeight="1">
      <c r="A94" s="118" t="s">
        <v>275</v>
      </c>
      <c r="B94" s="28">
        <f t="shared" si="1"/>
        <v>0</v>
      </c>
      <c r="C94" s="67"/>
      <c r="D94" s="67"/>
      <c r="E94" s="67"/>
      <c r="F94" s="67"/>
    </row>
    <row r="95" spans="1:6" s="11" customFormat="1" ht="12.6" customHeight="1">
      <c r="A95" s="118" t="s">
        <v>25</v>
      </c>
      <c r="B95" s="28">
        <f t="shared" si="1"/>
        <v>0</v>
      </c>
      <c r="C95" s="28">
        <f>+C96+C97</f>
        <v>0</v>
      </c>
      <c r="D95" s="28">
        <f>+D96+D97</f>
        <v>0</v>
      </c>
      <c r="E95" s="28">
        <f>+E96+E97</f>
        <v>0</v>
      </c>
      <c r="F95" s="67"/>
    </row>
    <row r="96" spans="1:6" ht="12.6" customHeight="1">
      <c r="A96" s="120" t="s">
        <v>308</v>
      </c>
      <c r="B96" s="28">
        <f t="shared" si="1"/>
        <v>0</v>
      </c>
      <c r="C96" s="67"/>
      <c r="D96" s="67"/>
      <c r="E96" s="67"/>
      <c r="F96" s="41"/>
    </row>
    <row r="97" spans="1:6" ht="12.6" customHeight="1">
      <c r="A97" s="120" t="s">
        <v>309</v>
      </c>
      <c r="B97" s="28">
        <f t="shared" si="1"/>
        <v>0</v>
      </c>
      <c r="C97" s="67"/>
      <c r="D97" s="67"/>
      <c r="E97" s="67"/>
      <c r="F97" s="41"/>
    </row>
    <row r="98" spans="1:6" s="11" customFormat="1" ht="12.6" customHeight="1">
      <c r="A98" s="121" t="s">
        <v>330</v>
      </c>
      <c r="B98" s="28">
        <f t="shared" si="1"/>
        <v>0</v>
      </c>
      <c r="C98" s="28">
        <f>+C102+C99+C105+C106</f>
        <v>0</v>
      </c>
      <c r="D98" s="28">
        <f>+D102+D99+D105+D106</f>
        <v>0</v>
      </c>
      <c r="E98" s="28">
        <f>+E102+E99+E105+E106</f>
        <v>0</v>
      </c>
      <c r="F98" s="28">
        <f>+F102+F99+F105+F106</f>
        <v>0</v>
      </c>
    </row>
    <row r="99" spans="1:6" ht="12.6" customHeight="1">
      <c r="A99" s="122" t="s">
        <v>278</v>
      </c>
      <c r="B99" s="28">
        <f t="shared" si="1"/>
        <v>0</v>
      </c>
      <c r="C99" s="28">
        <f>+C100+C101</f>
        <v>0</v>
      </c>
      <c r="D99" s="28">
        <f>+D100+D101</f>
        <v>0</v>
      </c>
      <c r="E99" s="28">
        <f>+E100+E101</f>
        <v>0</v>
      </c>
      <c r="F99" s="67"/>
    </row>
    <row r="100" spans="1:6" ht="12.6" customHeight="1">
      <c r="A100" s="120" t="s">
        <v>308</v>
      </c>
      <c r="B100" s="28">
        <f t="shared" si="1"/>
        <v>0</v>
      </c>
      <c r="C100" s="67"/>
      <c r="D100" s="67"/>
      <c r="E100" s="67"/>
      <c r="F100" s="41"/>
    </row>
    <row r="101" spans="1:6" s="11" customFormat="1" ht="12.6" customHeight="1">
      <c r="A101" s="120" t="s">
        <v>309</v>
      </c>
      <c r="B101" s="28">
        <f t="shared" si="1"/>
        <v>0</v>
      </c>
      <c r="C101" s="67"/>
      <c r="D101" s="67"/>
      <c r="E101" s="67"/>
      <c r="F101" s="41"/>
    </row>
    <row r="102" spans="1:6" ht="12.6" customHeight="1">
      <c r="A102" s="122" t="s">
        <v>279</v>
      </c>
      <c r="B102" s="28">
        <f t="shared" si="1"/>
        <v>0</v>
      </c>
      <c r="C102" s="28">
        <f>+C103+C104</f>
        <v>0</v>
      </c>
      <c r="D102" s="28">
        <f>+D103+D104</f>
        <v>0</v>
      </c>
      <c r="E102" s="28">
        <f>+E103+E104</f>
        <v>0</v>
      </c>
      <c r="F102" s="67"/>
    </row>
    <row r="103" spans="1:6" ht="12.6" customHeight="1">
      <c r="A103" s="120" t="s">
        <v>308</v>
      </c>
      <c r="B103" s="28">
        <f t="shared" si="1"/>
        <v>0</v>
      </c>
      <c r="C103" s="67"/>
      <c r="D103" s="67"/>
      <c r="E103" s="67"/>
      <c r="F103" s="41"/>
    </row>
    <row r="104" spans="1:6" s="11" customFormat="1" ht="12.6" customHeight="1">
      <c r="A104" s="120" t="s">
        <v>309</v>
      </c>
      <c r="B104" s="28">
        <f t="shared" si="1"/>
        <v>0</v>
      </c>
      <c r="C104" s="67"/>
      <c r="D104" s="67"/>
      <c r="E104" s="67"/>
      <c r="F104" s="41"/>
    </row>
    <row r="105" spans="1:6" ht="12.6" customHeight="1">
      <c r="A105" s="122" t="s">
        <v>280</v>
      </c>
      <c r="B105" s="28">
        <f t="shared" si="1"/>
        <v>0</v>
      </c>
      <c r="C105" s="67"/>
      <c r="D105" s="67"/>
      <c r="E105" s="67"/>
      <c r="F105" s="67"/>
    </row>
    <row r="106" spans="1:6" ht="12.6" customHeight="1">
      <c r="A106" s="122" t="s">
        <v>281</v>
      </c>
      <c r="B106" s="28">
        <f t="shared" si="1"/>
        <v>0</v>
      </c>
      <c r="C106" s="28">
        <f>+C107+C108</f>
        <v>0</v>
      </c>
      <c r="D106" s="28">
        <f>+D107+D108</f>
        <v>0</v>
      </c>
      <c r="E106" s="28">
        <f>+E107+E108</f>
        <v>0</v>
      </c>
      <c r="F106" s="67"/>
    </row>
    <row r="107" spans="1:6" s="11" customFormat="1" ht="12.6" customHeight="1">
      <c r="A107" s="120" t="s">
        <v>308</v>
      </c>
      <c r="B107" s="28">
        <f t="shared" si="1"/>
        <v>0</v>
      </c>
      <c r="C107" s="67"/>
      <c r="D107" s="67"/>
      <c r="E107" s="67"/>
      <c r="F107" s="41"/>
    </row>
    <row r="108" spans="1:6" s="11" customFormat="1" ht="12.6" customHeight="1">
      <c r="A108" s="120" t="s">
        <v>309</v>
      </c>
      <c r="B108" s="28">
        <f t="shared" si="1"/>
        <v>0</v>
      </c>
      <c r="C108" s="67"/>
      <c r="D108" s="67"/>
      <c r="E108" s="67"/>
      <c r="F108" s="41"/>
    </row>
    <row r="109" spans="1:6" ht="12.6" customHeight="1">
      <c r="A109" s="121" t="s">
        <v>282</v>
      </c>
      <c r="B109" s="28">
        <f t="shared" si="1"/>
        <v>0</v>
      </c>
      <c r="C109" s="28">
        <f>+C110+C111</f>
        <v>0</v>
      </c>
      <c r="D109" s="28">
        <f>+D110+D111</f>
        <v>0</v>
      </c>
      <c r="E109" s="28">
        <f>+E110+E111</f>
        <v>0</v>
      </c>
      <c r="F109" s="67"/>
    </row>
    <row r="110" spans="1:6" ht="12.6" customHeight="1">
      <c r="A110" s="120" t="s">
        <v>308</v>
      </c>
      <c r="B110" s="28">
        <f t="shared" si="1"/>
        <v>0</v>
      </c>
      <c r="C110" s="67"/>
      <c r="D110" s="67"/>
      <c r="E110" s="67"/>
      <c r="F110" s="46"/>
    </row>
    <row r="111" spans="1:6" ht="12.6" customHeight="1">
      <c r="A111" s="120" t="s">
        <v>309</v>
      </c>
      <c r="B111" s="28">
        <f t="shared" si="1"/>
        <v>0</v>
      </c>
      <c r="C111" s="67"/>
      <c r="D111" s="67"/>
      <c r="E111" s="67"/>
      <c r="F111" s="46"/>
    </row>
    <row r="112" spans="1:6" ht="12.6" customHeight="1">
      <c r="A112" s="123" t="s">
        <v>283</v>
      </c>
      <c r="B112" s="28">
        <f t="shared" si="1"/>
        <v>0</v>
      </c>
      <c r="C112" s="28">
        <f>+C113+C114</f>
        <v>0</v>
      </c>
      <c r="D112" s="28">
        <f>+D113+D114</f>
        <v>0</v>
      </c>
      <c r="E112" s="28">
        <f>+E113+E114</f>
        <v>0</v>
      </c>
      <c r="F112" s="67"/>
    </row>
    <row r="113" spans="1:6" ht="12.6" customHeight="1">
      <c r="A113" s="122" t="s">
        <v>308</v>
      </c>
      <c r="B113" s="28">
        <f t="shared" si="1"/>
        <v>0</v>
      </c>
      <c r="C113" s="67"/>
      <c r="D113" s="67"/>
      <c r="E113" s="67"/>
      <c r="F113" s="46"/>
    </row>
    <row r="114" spans="1:6" s="11" customFormat="1" ht="12.6" customHeight="1">
      <c r="A114" s="122" t="s">
        <v>309</v>
      </c>
      <c r="B114" s="28">
        <f t="shared" si="1"/>
        <v>0</v>
      </c>
      <c r="C114" s="67"/>
      <c r="D114" s="67"/>
      <c r="E114" s="67"/>
      <c r="F114" s="46"/>
    </row>
    <row r="115" spans="1:6" s="11" customFormat="1" ht="20.100000000000001" customHeight="1">
      <c r="A115" s="116" t="s">
        <v>284</v>
      </c>
      <c r="B115" s="28">
        <f t="shared" si="1"/>
        <v>0</v>
      </c>
      <c r="C115" s="67"/>
      <c r="D115" s="67"/>
      <c r="E115" s="67"/>
      <c r="F115" s="67"/>
    </row>
    <row r="116" spans="1:6" ht="12.6" customHeight="1">
      <c r="A116" s="117" t="s">
        <v>285</v>
      </c>
      <c r="B116" s="28">
        <f t="shared" si="1"/>
        <v>0</v>
      </c>
      <c r="C116" s="28">
        <f>+C120+C117+C123</f>
        <v>0</v>
      </c>
      <c r="D116" s="28">
        <f>+D120+D117+D123</f>
        <v>0</v>
      </c>
      <c r="E116" s="28">
        <f>+E120+E117+E123</f>
        <v>0</v>
      </c>
      <c r="F116" s="28">
        <f>+F120+F117+F123</f>
        <v>0</v>
      </c>
    </row>
    <row r="117" spans="1:6" ht="12.6" customHeight="1">
      <c r="A117" s="124" t="s">
        <v>286</v>
      </c>
      <c r="B117" s="28">
        <f t="shared" si="1"/>
        <v>0</v>
      </c>
      <c r="C117" s="28">
        <f>+C118+C119</f>
        <v>0</v>
      </c>
      <c r="D117" s="28">
        <f>+D118+D119</f>
        <v>0</v>
      </c>
      <c r="E117" s="28">
        <f>+E118+E119</f>
        <v>0</v>
      </c>
      <c r="F117" s="67"/>
    </row>
    <row r="118" spans="1:6" s="11" customFormat="1" ht="12.6" customHeight="1">
      <c r="A118" s="120" t="s">
        <v>308</v>
      </c>
      <c r="B118" s="28">
        <f t="shared" si="1"/>
        <v>0</v>
      </c>
      <c r="C118" s="67"/>
      <c r="D118" s="67"/>
      <c r="E118" s="67"/>
      <c r="F118" s="46"/>
    </row>
    <row r="119" spans="1:6" ht="12.6" customHeight="1">
      <c r="A119" s="120" t="s">
        <v>309</v>
      </c>
      <c r="B119" s="28">
        <f t="shared" si="1"/>
        <v>0</v>
      </c>
      <c r="C119" s="67"/>
      <c r="D119" s="67"/>
      <c r="E119" s="67"/>
      <c r="F119" s="46"/>
    </row>
    <row r="120" spans="1:6" ht="12.6" customHeight="1">
      <c r="A120" s="124" t="s">
        <v>287</v>
      </c>
      <c r="B120" s="28">
        <f t="shared" si="1"/>
        <v>0</v>
      </c>
      <c r="C120" s="28">
        <f>+C121+C122</f>
        <v>0</v>
      </c>
      <c r="D120" s="28">
        <f>+D121+D122</f>
        <v>0</v>
      </c>
      <c r="E120" s="28">
        <f>+E121+E122</f>
        <v>0</v>
      </c>
      <c r="F120" s="67"/>
    </row>
    <row r="121" spans="1:6" ht="12.6" customHeight="1">
      <c r="A121" s="120" t="s">
        <v>308</v>
      </c>
      <c r="B121" s="28">
        <f t="shared" si="1"/>
        <v>0</v>
      </c>
      <c r="C121" s="67"/>
      <c r="D121" s="67"/>
      <c r="E121" s="67"/>
      <c r="F121" s="46"/>
    </row>
    <row r="122" spans="1:6" ht="12.6" customHeight="1">
      <c r="A122" s="120" t="s">
        <v>309</v>
      </c>
      <c r="B122" s="28">
        <f t="shared" si="1"/>
        <v>0</v>
      </c>
      <c r="C122" s="67"/>
      <c r="D122" s="67"/>
      <c r="E122" s="67"/>
      <c r="F122" s="46"/>
    </row>
    <row r="123" spans="1:6" ht="12.6" customHeight="1">
      <c r="A123" s="122" t="s">
        <v>281</v>
      </c>
      <c r="B123" s="28">
        <f t="shared" si="1"/>
        <v>0</v>
      </c>
      <c r="C123" s="28">
        <f>+C124+C125</f>
        <v>0</v>
      </c>
      <c r="D123" s="28">
        <f>+D124+D125</f>
        <v>0</v>
      </c>
      <c r="E123" s="28">
        <f>+E124+E125</f>
        <v>0</v>
      </c>
      <c r="F123" s="67"/>
    </row>
    <row r="124" spans="1:6" ht="12.6" customHeight="1">
      <c r="A124" s="120" t="s">
        <v>308</v>
      </c>
      <c r="B124" s="28">
        <f t="shared" si="1"/>
        <v>0</v>
      </c>
      <c r="C124" s="67"/>
      <c r="D124" s="67"/>
      <c r="E124" s="67"/>
      <c r="F124" s="46"/>
    </row>
    <row r="125" spans="1:6" ht="12.6" customHeight="1">
      <c r="A125" s="120" t="s">
        <v>309</v>
      </c>
      <c r="B125" s="28">
        <f t="shared" si="1"/>
        <v>0</v>
      </c>
      <c r="C125" s="67"/>
      <c r="D125" s="67"/>
      <c r="E125" s="67"/>
      <c r="F125" s="46"/>
    </row>
    <row r="126" spans="1:6" ht="12.6" customHeight="1">
      <c r="A126" s="117" t="s">
        <v>331</v>
      </c>
      <c r="B126" s="28">
        <f t="shared" si="1"/>
        <v>0</v>
      </c>
      <c r="C126" s="28">
        <f>+C127</f>
        <v>0</v>
      </c>
      <c r="D126" s="28">
        <f>+D127</f>
        <v>0</v>
      </c>
      <c r="E126" s="28">
        <f>+E127</f>
        <v>0</v>
      </c>
      <c r="F126" s="28">
        <f>+F127+F130</f>
        <v>0</v>
      </c>
    </row>
    <row r="127" spans="1:6" ht="12.6" customHeight="1">
      <c r="A127" s="151" t="s">
        <v>332</v>
      </c>
      <c r="B127" s="28">
        <f t="shared" si="1"/>
        <v>0</v>
      </c>
      <c r="C127" s="28">
        <f>+C128+C129</f>
        <v>0</v>
      </c>
      <c r="D127" s="28">
        <f>+D128+D129</f>
        <v>0</v>
      </c>
      <c r="E127" s="28">
        <f>+E128+E129</f>
        <v>0</v>
      </c>
    </row>
    <row r="128" spans="1:6" ht="12.6" customHeight="1">
      <c r="A128" s="120" t="s">
        <v>308</v>
      </c>
      <c r="B128" s="28">
        <f t="shared" si="1"/>
        <v>0</v>
      </c>
      <c r="C128" s="67"/>
      <c r="D128" s="67"/>
      <c r="E128" s="67"/>
    </row>
    <row r="129" spans="1:6" ht="12.6" customHeight="1">
      <c r="A129" s="120" t="s">
        <v>309</v>
      </c>
      <c r="B129" s="28">
        <f t="shared" si="1"/>
        <v>0</v>
      </c>
      <c r="C129" s="67"/>
      <c r="D129" s="67"/>
      <c r="E129" s="67"/>
    </row>
    <row r="130" spans="1:6">
      <c r="A130" s="151" t="s">
        <v>291</v>
      </c>
      <c r="B130" s="28">
        <f t="shared" si="1"/>
        <v>0</v>
      </c>
      <c r="F130" s="67"/>
    </row>
    <row r="131" spans="1:6" ht="12.6" customHeight="1">
      <c r="A131" s="123" t="s">
        <v>294</v>
      </c>
      <c r="B131" s="28">
        <f t="shared" si="1"/>
        <v>0</v>
      </c>
      <c r="C131" s="28">
        <f>+C132+C133</f>
        <v>0</v>
      </c>
      <c r="D131" s="28">
        <f>+D132+D133</f>
        <v>0</v>
      </c>
      <c r="E131" s="28">
        <f>+E132+E133</f>
        <v>0</v>
      </c>
      <c r="F131" s="67"/>
    </row>
    <row r="132" spans="1:6" s="11" customFormat="1" ht="12.6" customHeight="1">
      <c r="A132" s="120" t="s">
        <v>308</v>
      </c>
      <c r="B132" s="28">
        <f t="shared" si="1"/>
        <v>0</v>
      </c>
      <c r="C132" s="67"/>
      <c r="D132" s="67"/>
      <c r="E132" s="67"/>
      <c r="F132" s="46"/>
    </row>
    <row r="133" spans="1:6" ht="12.6" customHeight="1">
      <c r="A133" s="120" t="s">
        <v>309</v>
      </c>
      <c r="B133" s="28">
        <f t="shared" si="1"/>
        <v>0</v>
      </c>
      <c r="C133" s="67"/>
      <c r="D133" s="67"/>
      <c r="E133" s="67"/>
      <c r="F133" s="46"/>
    </row>
    <row r="134" spans="1:6" s="11" customFormat="1">
      <c r="A134" s="116" t="s">
        <v>298</v>
      </c>
      <c r="B134" s="28">
        <f t="shared" si="1"/>
        <v>0</v>
      </c>
      <c r="C134" s="67"/>
      <c r="D134" s="67"/>
      <c r="E134" s="67"/>
      <c r="F134" s="67"/>
    </row>
    <row r="135" spans="1:6" ht="12.6" customHeight="1">
      <c r="A135" s="116" t="s">
        <v>299</v>
      </c>
      <c r="B135" s="28">
        <f>SUM(C135:F135)</f>
        <v>0</v>
      </c>
      <c r="C135" s="67"/>
      <c r="D135" s="67"/>
      <c r="E135" s="67"/>
      <c r="F135" s="67"/>
    </row>
    <row r="136" spans="1:6" s="11" customFormat="1" ht="12.6" customHeight="1">
      <c r="A136" s="125" t="s">
        <v>334</v>
      </c>
      <c r="B136" s="157">
        <f>SUM(C136:F136)</f>
        <v>0</v>
      </c>
      <c r="C136" s="157">
        <f>+C67+C80+C82-C90+C98+C109+C112+C115-C116-C126+C131+C134+C135</f>
        <v>0</v>
      </c>
      <c r="D136" s="157">
        <f>+D67+D80+D82-D90+D98+D109+D112+D115-D116-D126+D131+D134+D135</f>
        <v>0</v>
      </c>
      <c r="E136" s="157">
        <f>+E67+E80+E82-E90+E98+E109+E112+E115-E116-E126+E131+E134+E135</f>
        <v>0</v>
      </c>
      <c r="F136" s="157">
        <f>+F81+F82-F90+F98+F109+F112+F115-F116-F126+F131+F134+F135</f>
        <v>0</v>
      </c>
    </row>
    <row r="137" spans="1:6">
      <c r="A137" s="94"/>
    </row>
  </sheetData>
  <sheetProtection password="C69E" sheet="1" objects="1" scenarios="1"/>
  <customSheetViews>
    <customSheetView guid="{84D3E2DF-28A6-47FC-805B-47962D6563D3}" showGridLines="0" showRuler="0" topLeftCell="A115">
      <selection activeCell="I136" sqref="I136"/>
      <pageMargins left="0" right="0" top="0" bottom="0" header="0" footer="0"/>
      <pageSetup paperSize="9" fitToHeight="3" orientation="portrait" r:id="rId1"/>
      <headerFooter alignWithMargins="0"/>
    </customSheetView>
  </customSheetViews>
  <phoneticPr fontId="0" type="noConversion"/>
  <dataValidations count="1">
    <dataValidation type="decimal" allowBlank="1" showInputMessage="1" showErrorMessage="1" errorTitle="Seguros de Vida" error="Esta célula deverá conter um valor numérico" sqref="C48:E49 C88:E90 C96:E101 C107:E108 C81:F81 C132:F136 C113:E115 C29:E30 C26:E27 C21:E22 C12:E13 C128:E129 C69:E73 C78:E79 C42:E43 C65:E66 C55:E56 C51:E52 C62:E63 C38:E39 C35:E36 C8:E9 C124:E125 C75:E76 C32:E33 C103:E105 C118:E122 C92:E94 C45:E46 C84:E86 C59:E60 C110:E111 C18:E19 C15:E16 F117:F125 F83 F86:F91 F130:F131 F94:F115" xr:uid="{00000000-0002-0000-0A00-000000000000}">
      <formula1>-9.99999999999999E+76</formula1>
      <formula2>9.99999999999999E+69</formula2>
    </dataValidation>
  </dataValidations>
  <pageMargins left="0.75" right="0.75" top="1" bottom="1" header="0" footer="0"/>
  <pageSetup paperSize="9" scale="86" fitToHeight="2" orientation="portrait" r:id="rId2"/>
  <headerFooter alignWithMargins="0"/>
  <ignoredErrors>
    <ignoredError sqref="B5" formula="1"/>
  </ignoredError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3">
    <pageSetUpPr fitToPage="1"/>
  </sheetPr>
  <dimension ref="A1:J136"/>
  <sheetViews>
    <sheetView showGridLines="0" zoomScaleNormal="100" workbookViewId="0"/>
  </sheetViews>
  <sheetFormatPr defaultColWidth="10.7109375" defaultRowHeight="10.15"/>
  <cols>
    <col min="1" max="1" width="79.5703125" style="38" bestFit="1" customWidth="1"/>
    <col min="2" max="10" width="18.28515625" style="2" customWidth="1"/>
    <col min="11" max="16384" width="10.7109375" style="2"/>
  </cols>
  <sheetData>
    <row r="1" spans="1:10">
      <c r="A1" s="9" t="s">
        <v>340</v>
      </c>
    </row>
    <row r="2" spans="1:10">
      <c r="A2" s="42" t="s">
        <v>1</v>
      </c>
      <c r="B2" s="43" t="str">
        <f>IF(+Cabeçalho!B2=0,"",Cabeçalho!B2)</f>
        <v/>
      </c>
      <c r="C2" s="44"/>
      <c r="D2" s="44"/>
      <c r="E2" s="44"/>
      <c r="F2" s="44"/>
      <c r="G2" s="44"/>
      <c r="H2" s="44"/>
      <c r="I2" s="44"/>
    </row>
    <row r="3" spans="1:10">
      <c r="A3" s="42" t="s">
        <v>2</v>
      </c>
      <c r="B3" s="61" t="str">
        <f>IF(+Cabeçalho!B3=0,"",Cabeçalho!B3)</f>
        <v/>
      </c>
      <c r="C3" s="45"/>
      <c r="D3" s="45"/>
      <c r="E3" s="45"/>
      <c r="F3" s="45"/>
      <c r="G3" s="45"/>
      <c r="H3" s="45"/>
      <c r="I3" s="45"/>
    </row>
    <row r="4" spans="1:10">
      <c r="A4" s="40" t="s">
        <v>10</v>
      </c>
      <c r="B4" s="13"/>
      <c r="C4" s="13"/>
      <c r="D4" s="13"/>
      <c r="E4" s="13"/>
      <c r="F4" s="13"/>
      <c r="G4" s="13"/>
      <c r="H4" s="13"/>
      <c r="I4" s="13"/>
    </row>
    <row r="5" spans="1:10" s="9" customFormat="1" ht="61.15">
      <c r="A5" s="95" t="s">
        <v>341</v>
      </c>
      <c r="B5" s="59" t="s">
        <v>342</v>
      </c>
      <c r="C5" s="59" t="s">
        <v>195</v>
      </c>
      <c r="D5" s="59" t="s">
        <v>197</v>
      </c>
      <c r="E5" s="60" t="s">
        <v>198</v>
      </c>
      <c r="F5" s="60" t="s">
        <v>199</v>
      </c>
      <c r="G5" s="60" t="s">
        <v>200</v>
      </c>
      <c r="H5" s="60" t="s">
        <v>201</v>
      </c>
      <c r="I5" s="60" t="s">
        <v>25</v>
      </c>
      <c r="J5" s="56" t="s">
        <v>338</v>
      </c>
    </row>
    <row r="6" spans="1:10" s="9" customFormat="1" ht="12.6" customHeight="1">
      <c r="A6" s="108" t="s">
        <v>262</v>
      </c>
      <c r="B6" s="28">
        <f t="shared" ref="B6:B69" si="0">SUM(C6:J6)</f>
        <v>0</v>
      </c>
      <c r="C6" s="28">
        <f t="shared" ref="C6:I6" si="1">+C7+C10</f>
        <v>0</v>
      </c>
      <c r="D6" s="28">
        <f t="shared" si="1"/>
        <v>0</v>
      </c>
      <c r="E6" s="28">
        <f t="shared" si="1"/>
        <v>0</v>
      </c>
      <c r="F6" s="28">
        <f t="shared" si="1"/>
        <v>0</v>
      </c>
      <c r="G6" s="28">
        <f t="shared" si="1"/>
        <v>0</v>
      </c>
      <c r="H6" s="28">
        <f t="shared" si="1"/>
        <v>0</v>
      </c>
      <c r="I6" s="28">
        <f t="shared" si="1"/>
        <v>0</v>
      </c>
      <c r="J6" s="104"/>
    </row>
    <row r="7" spans="1:10" s="9" customFormat="1" ht="12.6" customHeight="1">
      <c r="A7" s="109" t="s">
        <v>42</v>
      </c>
      <c r="B7" s="28">
        <f t="shared" si="0"/>
        <v>0</v>
      </c>
      <c r="C7" s="28">
        <f t="shared" ref="C7:I7" si="2">+C8+C9</f>
        <v>0</v>
      </c>
      <c r="D7" s="28">
        <f t="shared" si="2"/>
        <v>0</v>
      </c>
      <c r="E7" s="28">
        <f t="shared" si="2"/>
        <v>0</v>
      </c>
      <c r="F7" s="28">
        <f t="shared" si="2"/>
        <v>0</v>
      </c>
      <c r="G7" s="28">
        <f t="shared" si="2"/>
        <v>0</v>
      </c>
      <c r="H7" s="28">
        <f t="shared" si="2"/>
        <v>0</v>
      </c>
      <c r="I7" s="28">
        <f t="shared" si="2"/>
        <v>0</v>
      </c>
      <c r="J7" s="104"/>
    </row>
    <row r="8" spans="1:10" s="9" customFormat="1" ht="12.6" customHeight="1">
      <c r="A8" s="120" t="s">
        <v>308</v>
      </c>
      <c r="B8" s="28">
        <f t="shared" si="0"/>
        <v>0</v>
      </c>
      <c r="C8" s="67"/>
      <c r="D8" s="67"/>
      <c r="E8" s="67"/>
      <c r="F8" s="67"/>
      <c r="G8" s="67"/>
      <c r="H8" s="67"/>
      <c r="I8" s="67"/>
      <c r="J8" s="104"/>
    </row>
    <row r="9" spans="1:10" s="9" customFormat="1" ht="12.6" customHeight="1">
      <c r="A9" s="120" t="s">
        <v>309</v>
      </c>
      <c r="B9" s="28">
        <f t="shared" si="0"/>
        <v>0</v>
      </c>
      <c r="C9" s="67"/>
      <c r="D9" s="67"/>
      <c r="E9" s="67"/>
      <c r="F9" s="67"/>
      <c r="G9" s="67"/>
      <c r="H9" s="67"/>
      <c r="I9" s="67"/>
      <c r="J9" s="104"/>
    </row>
    <row r="10" spans="1:10" s="9" customFormat="1" ht="12.6" customHeight="1">
      <c r="A10" s="113" t="s">
        <v>73</v>
      </c>
      <c r="B10" s="28">
        <f t="shared" si="0"/>
        <v>0</v>
      </c>
      <c r="C10" s="28">
        <f t="shared" ref="C10:I10" si="3">+C11+C14+C17+C20</f>
        <v>0</v>
      </c>
      <c r="D10" s="28">
        <f t="shared" si="3"/>
        <v>0</v>
      </c>
      <c r="E10" s="28">
        <f t="shared" si="3"/>
        <v>0</v>
      </c>
      <c r="F10" s="28">
        <f t="shared" si="3"/>
        <v>0</v>
      </c>
      <c r="G10" s="28">
        <f t="shared" si="3"/>
        <v>0</v>
      </c>
      <c r="H10" s="28">
        <f t="shared" si="3"/>
        <v>0</v>
      </c>
      <c r="I10" s="28">
        <f t="shared" si="3"/>
        <v>0</v>
      </c>
      <c r="J10" s="104"/>
    </row>
    <row r="11" spans="1:10" s="9" customFormat="1" ht="12.6" customHeight="1">
      <c r="A11" s="110" t="s">
        <v>310</v>
      </c>
      <c r="B11" s="28">
        <f t="shared" si="0"/>
        <v>0</v>
      </c>
      <c r="C11" s="28">
        <f t="shared" ref="C11:I11" si="4">+C12+C13</f>
        <v>0</v>
      </c>
      <c r="D11" s="28">
        <f t="shared" si="4"/>
        <v>0</v>
      </c>
      <c r="E11" s="28">
        <f t="shared" si="4"/>
        <v>0</v>
      </c>
      <c r="F11" s="28">
        <f t="shared" si="4"/>
        <v>0</v>
      </c>
      <c r="G11" s="28">
        <f t="shared" si="4"/>
        <v>0</v>
      </c>
      <c r="H11" s="28">
        <f t="shared" si="4"/>
        <v>0</v>
      </c>
      <c r="I11" s="28">
        <f t="shared" si="4"/>
        <v>0</v>
      </c>
      <c r="J11" s="104"/>
    </row>
    <row r="12" spans="1:10" s="9" customFormat="1" ht="12.6" customHeight="1">
      <c r="A12" s="119" t="s">
        <v>308</v>
      </c>
      <c r="B12" s="28">
        <f t="shared" si="0"/>
        <v>0</v>
      </c>
      <c r="C12" s="67"/>
      <c r="D12" s="67"/>
      <c r="E12" s="67"/>
      <c r="F12" s="67"/>
      <c r="G12" s="67"/>
      <c r="H12" s="67"/>
      <c r="I12" s="67"/>
      <c r="J12" s="104"/>
    </row>
    <row r="13" spans="1:10" s="9" customFormat="1" ht="12.6" customHeight="1">
      <c r="A13" s="119" t="s">
        <v>309</v>
      </c>
      <c r="B13" s="28">
        <f t="shared" si="0"/>
        <v>0</v>
      </c>
      <c r="C13" s="67"/>
      <c r="D13" s="67"/>
      <c r="E13" s="67"/>
      <c r="F13" s="67"/>
      <c r="G13" s="67"/>
      <c r="H13" s="67"/>
      <c r="I13" s="67"/>
      <c r="J13" s="104"/>
    </row>
    <row r="14" spans="1:10" s="9" customFormat="1" ht="12.6" customHeight="1">
      <c r="A14" s="110" t="s">
        <v>311</v>
      </c>
      <c r="B14" s="28">
        <f t="shared" si="0"/>
        <v>0</v>
      </c>
      <c r="C14" s="28">
        <f t="shared" ref="C14:I14" si="5">+C15+C16</f>
        <v>0</v>
      </c>
      <c r="D14" s="28">
        <f t="shared" si="5"/>
        <v>0</v>
      </c>
      <c r="E14" s="28">
        <f t="shared" si="5"/>
        <v>0</v>
      </c>
      <c r="F14" s="28">
        <f t="shared" si="5"/>
        <v>0</v>
      </c>
      <c r="G14" s="28">
        <f t="shared" si="5"/>
        <v>0</v>
      </c>
      <c r="H14" s="28">
        <f t="shared" si="5"/>
        <v>0</v>
      </c>
      <c r="I14" s="28">
        <f t="shared" si="5"/>
        <v>0</v>
      </c>
      <c r="J14" s="104"/>
    </row>
    <row r="15" spans="1:10" s="9" customFormat="1" ht="12.6" customHeight="1">
      <c r="A15" s="119" t="s">
        <v>308</v>
      </c>
      <c r="B15" s="28">
        <f t="shared" si="0"/>
        <v>0</v>
      </c>
      <c r="C15" s="67"/>
      <c r="D15" s="67"/>
      <c r="E15" s="67"/>
      <c r="F15" s="67"/>
      <c r="G15" s="67"/>
      <c r="H15" s="67"/>
      <c r="I15" s="67"/>
      <c r="J15" s="104"/>
    </row>
    <row r="16" spans="1:10" s="9" customFormat="1" ht="12.6" customHeight="1">
      <c r="A16" s="119" t="s">
        <v>309</v>
      </c>
      <c r="B16" s="28">
        <f t="shared" si="0"/>
        <v>0</v>
      </c>
      <c r="C16" s="67"/>
      <c r="D16" s="67"/>
      <c r="E16" s="67"/>
      <c r="F16" s="67"/>
      <c r="G16" s="67"/>
      <c r="H16" s="67"/>
      <c r="I16" s="67"/>
      <c r="J16" s="104"/>
    </row>
    <row r="17" spans="1:10" s="9" customFormat="1" ht="12.6" customHeight="1">
      <c r="A17" s="110" t="s">
        <v>312</v>
      </c>
      <c r="B17" s="28">
        <f t="shared" si="0"/>
        <v>0</v>
      </c>
      <c r="C17" s="28">
        <f t="shared" ref="C17:I17" si="6">+C18+C19</f>
        <v>0</v>
      </c>
      <c r="D17" s="28">
        <f t="shared" si="6"/>
        <v>0</v>
      </c>
      <c r="E17" s="28">
        <f t="shared" si="6"/>
        <v>0</v>
      </c>
      <c r="F17" s="28">
        <f t="shared" si="6"/>
        <v>0</v>
      </c>
      <c r="G17" s="28">
        <f t="shared" si="6"/>
        <v>0</v>
      </c>
      <c r="H17" s="28">
        <f t="shared" si="6"/>
        <v>0</v>
      </c>
      <c r="I17" s="28">
        <f t="shared" si="6"/>
        <v>0</v>
      </c>
      <c r="J17" s="104"/>
    </row>
    <row r="18" spans="1:10" s="9" customFormat="1" ht="12.6" customHeight="1">
      <c r="A18" s="119" t="s">
        <v>308</v>
      </c>
      <c r="B18" s="28">
        <f t="shared" si="0"/>
        <v>0</v>
      </c>
      <c r="C18" s="67"/>
      <c r="D18" s="67"/>
      <c r="E18" s="67"/>
      <c r="F18" s="67"/>
      <c r="G18" s="67"/>
      <c r="H18" s="67"/>
      <c r="I18" s="67"/>
      <c r="J18" s="104"/>
    </row>
    <row r="19" spans="1:10" s="9" customFormat="1" ht="12.6" customHeight="1">
      <c r="A19" s="119" t="s">
        <v>309</v>
      </c>
      <c r="B19" s="28">
        <f t="shared" si="0"/>
        <v>0</v>
      </c>
      <c r="C19" s="67"/>
      <c r="D19" s="67"/>
      <c r="E19" s="67"/>
      <c r="F19" s="67"/>
      <c r="G19" s="67"/>
      <c r="H19" s="67"/>
      <c r="I19" s="67"/>
      <c r="J19" s="104"/>
    </row>
    <row r="20" spans="1:10" s="9" customFormat="1" ht="12.6" customHeight="1">
      <c r="A20" s="111" t="s">
        <v>313</v>
      </c>
      <c r="B20" s="28">
        <f t="shared" si="0"/>
        <v>0</v>
      </c>
      <c r="C20" s="28">
        <f t="shared" ref="C20:I20" si="7">+C21+C22</f>
        <v>0</v>
      </c>
      <c r="D20" s="28">
        <f t="shared" si="7"/>
        <v>0</v>
      </c>
      <c r="E20" s="28">
        <f t="shared" si="7"/>
        <v>0</v>
      </c>
      <c r="F20" s="28">
        <f t="shared" si="7"/>
        <v>0</v>
      </c>
      <c r="G20" s="28">
        <f t="shared" si="7"/>
        <v>0</v>
      </c>
      <c r="H20" s="28">
        <f t="shared" si="7"/>
        <v>0</v>
      </c>
      <c r="I20" s="28">
        <f t="shared" si="7"/>
        <v>0</v>
      </c>
      <c r="J20" s="104"/>
    </row>
    <row r="21" spans="1:10" s="9" customFormat="1" ht="12.6" customHeight="1">
      <c r="A21" s="119" t="s">
        <v>308</v>
      </c>
      <c r="B21" s="28">
        <f t="shared" si="0"/>
        <v>0</v>
      </c>
      <c r="C21" s="67"/>
      <c r="D21" s="67"/>
      <c r="E21" s="67"/>
      <c r="F21" s="67"/>
      <c r="G21" s="67"/>
      <c r="H21" s="67"/>
      <c r="I21" s="67"/>
      <c r="J21" s="104"/>
    </row>
    <row r="22" spans="1:10" s="9" customFormat="1" ht="12.6" customHeight="1">
      <c r="A22" s="119" t="s">
        <v>309</v>
      </c>
      <c r="B22" s="28">
        <f t="shared" si="0"/>
        <v>0</v>
      </c>
      <c r="C22" s="67"/>
      <c r="D22" s="67"/>
      <c r="E22" s="67"/>
      <c r="F22" s="67"/>
      <c r="G22" s="67"/>
      <c r="H22" s="67"/>
      <c r="I22" s="67"/>
      <c r="J22" s="104"/>
    </row>
    <row r="23" spans="1:10" s="9" customFormat="1" ht="12.6" customHeight="1">
      <c r="A23" s="112" t="s">
        <v>263</v>
      </c>
      <c r="B23" s="28">
        <f t="shared" si="0"/>
        <v>0</v>
      </c>
      <c r="C23" s="28">
        <f t="shared" ref="C23:I23" si="8">+C24+C31+C34+C37</f>
        <v>0</v>
      </c>
      <c r="D23" s="28">
        <f t="shared" si="8"/>
        <v>0</v>
      </c>
      <c r="E23" s="28">
        <f t="shared" si="8"/>
        <v>0</v>
      </c>
      <c r="F23" s="28">
        <f t="shared" si="8"/>
        <v>0</v>
      </c>
      <c r="G23" s="28">
        <f t="shared" si="8"/>
        <v>0</v>
      </c>
      <c r="H23" s="28">
        <f t="shared" si="8"/>
        <v>0</v>
      </c>
      <c r="I23" s="28">
        <f t="shared" si="8"/>
        <v>0</v>
      </c>
      <c r="J23" s="104"/>
    </row>
    <row r="24" spans="1:10" s="9" customFormat="1" ht="12.6" customHeight="1">
      <c r="A24" s="113" t="s">
        <v>314</v>
      </c>
      <c r="B24" s="28">
        <f t="shared" si="0"/>
        <v>0</v>
      </c>
      <c r="C24" s="28">
        <f t="shared" ref="C24:I24" si="9">+C25+C28</f>
        <v>0</v>
      </c>
      <c r="D24" s="28">
        <f t="shared" si="9"/>
        <v>0</v>
      </c>
      <c r="E24" s="28">
        <f t="shared" si="9"/>
        <v>0</v>
      </c>
      <c r="F24" s="28">
        <f t="shared" si="9"/>
        <v>0</v>
      </c>
      <c r="G24" s="28">
        <f t="shared" si="9"/>
        <v>0</v>
      </c>
      <c r="H24" s="28">
        <f t="shared" si="9"/>
        <v>0</v>
      </c>
      <c r="I24" s="28">
        <f t="shared" si="9"/>
        <v>0</v>
      </c>
      <c r="J24" s="104"/>
    </row>
    <row r="25" spans="1:10" s="9" customFormat="1" ht="12.6" customHeight="1">
      <c r="A25" s="114" t="s">
        <v>315</v>
      </c>
      <c r="B25" s="28">
        <f t="shared" si="0"/>
        <v>0</v>
      </c>
      <c r="C25" s="28">
        <f t="shared" ref="C25:I25" si="10">+C26+C27</f>
        <v>0</v>
      </c>
      <c r="D25" s="28">
        <f t="shared" si="10"/>
        <v>0</v>
      </c>
      <c r="E25" s="28">
        <f t="shared" si="10"/>
        <v>0</v>
      </c>
      <c r="F25" s="28">
        <f t="shared" si="10"/>
        <v>0</v>
      </c>
      <c r="G25" s="28">
        <f t="shared" si="10"/>
        <v>0</v>
      </c>
      <c r="H25" s="28">
        <f t="shared" si="10"/>
        <v>0</v>
      </c>
      <c r="I25" s="28">
        <f t="shared" si="10"/>
        <v>0</v>
      </c>
      <c r="J25" s="104"/>
    </row>
    <row r="26" spans="1:10" s="9" customFormat="1" ht="12.6" customHeight="1">
      <c r="A26" s="119" t="s">
        <v>308</v>
      </c>
      <c r="B26" s="28">
        <f t="shared" si="0"/>
        <v>0</v>
      </c>
      <c r="C26" s="67"/>
      <c r="D26" s="67"/>
      <c r="E26" s="67"/>
      <c r="F26" s="67"/>
      <c r="G26" s="67"/>
      <c r="H26" s="67"/>
      <c r="I26" s="67"/>
      <c r="J26" s="104"/>
    </row>
    <row r="27" spans="1:10" s="9" customFormat="1" ht="12.6" customHeight="1">
      <c r="A27" s="119" t="s">
        <v>309</v>
      </c>
      <c r="B27" s="28">
        <f t="shared" si="0"/>
        <v>0</v>
      </c>
      <c r="C27" s="67"/>
      <c r="D27" s="67"/>
      <c r="E27" s="67"/>
      <c r="F27" s="67"/>
      <c r="G27" s="67"/>
      <c r="H27" s="67"/>
      <c r="I27" s="67"/>
      <c r="J27" s="104"/>
    </row>
    <row r="28" spans="1:10" s="9" customFormat="1" ht="12.6" customHeight="1">
      <c r="A28" s="114" t="s">
        <v>316</v>
      </c>
      <c r="B28" s="28">
        <f t="shared" si="0"/>
        <v>0</v>
      </c>
      <c r="C28" s="28">
        <f t="shared" ref="C28:I28" si="11">+C29+C30</f>
        <v>0</v>
      </c>
      <c r="D28" s="28">
        <f t="shared" si="11"/>
        <v>0</v>
      </c>
      <c r="E28" s="28">
        <f t="shared" si="11"/>
        <v>0</v>
      </c>
      <c r="F28" s="28">
        <f t="shared" si="11"/>
        <v>0</v>
      </c>
      <c r="G28" s="28">
        <f t="shared" si="11"/>
        <v>0</v>
      </c>
      <c r="H28" s="28">
        <f t="shared" si="11"/>
        <v>0</v>
      </c>
      <c r="I28" s="28">
        <f t="shared" si="11"/>
        <v>0</v>
      </c>
      <c r="J28" s="104"/>
    </row>
    <row r="29" spans="1:10" s="9" customFormat="1" ht="12.6" customHeight="1">
      <c r="A29" s="119" t="s">
        <v>308</v>
      </c>
      <c r="B29" s="28">
        <f t="shared" si="0"/>
        <v>0</v>
      </c>
      <c r="C29" s="67"/>
      <c r="D29" s="67"/>
      <c r="E29" s="67"/>
      <c r="F29" s="67"/>
      <c r="G29" s="67"/>
      <c r="H29" s="67"/>
      <c r="I29" s="67"/>
      <c r="J29" s="104"/>
    </row>
    <row r="30" spans="1:10" s="9" customFormat="1" ht="12.6" customHeight="1">
      <c r="A30" s="119" t="s">
        <v>309</v>
      </c>
      <c r="B30" s="28">
        <f t="shared" si="0"/>
        <v>0</v>
      </c>
      <c r="C30" s="67"/>
      <c r="D30" s="67"/>
      <c r="E30" s="67"/>
      <c r="F30" s="67"/>
      <c r="G30" s="67"/>
      <c r="H30" s="67"/>
      <c r="I30" s="67"/>
      <c r="J30" s="104"/>
    </row>
    <row r="31" spans="1:10" s="9" customFormat="1" ht="12.6" customHeight="1">
      <c r="A31" s="113" t="s">
        <v>317</v>
      </c>
      <c r="B31" s="28">
        <f t="shared" si="0"/>
        <v>0</v>
      </c>
      <c r="C31" s="28">
        <f t="shared" ref="C31:I31" si="12">+C32+C33</f>
        <v>0</v>
      </c>
      <c r="D31" s="28">
        <f t="shared" si="12"/>
        <v>0</v>
      </c>
      <c r="E31" s="28">
        <f t="shared" si="12"/>
        <v>0</v>
      </c>
      <c r="F31" s="28">
        <f t="shared" si="12"/>
        <v>0</v>
      </c>
      <c r="G31" s="28">
        <f t="shared" si="12"/>
        <v>0</v>
      </c>
      <c r="H31" s="28">
        <f t="shared" si="12"/>
        <v>0</v>
      </c>
      <c r="I31" s="28">
        <f t="shared" si="12"/>
        <v>0</v>
      </c>
      <c r="J31" s="104"/>
    </row>
    <row r="32" spans="1:10" s="9" customFormat="1" ht="12.6" customHeight="1">
      <c r="A32" s="120" t="s">
        <v>308</v>
      </c>
      <c r="B32" s="28">
        <f t="shared" si="0"/>
        <v>0</v>
      </c>
      <c r="C32" s="67"/>
      <c r="D32" s="67"/>
      <c r="E32" s="67"/>
      <c r="F32" s="67"/>
      <c r="G32" s="67"/>
      <c r="H32" s="67"/>
      <c r="I32" s="67"/>
      <c r="J32" s="104"/>
    </row>
    <row r="33" spans="1:10" s="9" customFormat="1" ht="12.6" customHeight="1">
      <c r="A33" s="120" t="s">
        <v>309</v>
      </c>
      <c r="B33" s="28">
        <f t="shared" si="0"/>
        <v>0</v>
      </c>
      <c r="C33" s="67"/>
      <c r="D33" s="67"/>
      <c r="E33" s="67"/>
      <c r="F33" s="67"/>
      <c r="G33" s="67"/>
      <c r="H33" s="67"/>
      <c r="I33" s="67"/>
      <c r="J33" s="104"/>
    </row>
    <row r="34" spans="1:10" s="9" customFormat="1" ht="12.6" customHeight="1">
      <c r="A34" s="113" t="s">
        <v>318</v>
      </c>
      <c r="B34" s="28">
        <f t="shared" si="0"/>
        <v>0</v>
      </c>
      <c r="C34" s="28">
        <f t="shared" ref="C34:I34" si="13">+C35+C36</f>
        <v>0</v>
      </c>
      <c r="D34" s="28">
        <f t="shared" si="13"/>
        <v>0</v>
      </c>
      <c r="E34" s="28">
        <f t="shared" si="13"/>
        <v>0</v>
      </c>
      <c r="F34" s="28">
        <f t="shared" si="13"/>
        <v>0</v>
      </c>
      <c r="G34" s="28">
        <f t="shared" si="13"/>
        <v>0</v>
      </c>
      <c r="H34" s="28">
        <f t="shared" si="13"/>
        <v>0</v>
      </c>
      <c r="I34" s="28">
        <f t="shared" si="13"/>
        <v>0</v>
      </c>
      <c r="J34" s="104"/>
    </row>
    <row r="35" spans="1:10" s="9" customFormat="1" ht="12.6" customHeight="1">
      <c r="A35" s="120" t="s">
        <v>308</v>
      </c>
      <c r="B35" s="28">
        <f t="shared" si="0"/>
        <v>0</v>
      </c>
      <c r="C35" s="67"/>
      <c r="D35" s="67"/>
      <c r="E35" s="67"/>
      <c r="F35" s="67"/>
      <c r="G35" s="67"/>
      <c r="H35" s="67"/>
      <c r="I35" s="67"/>
      <c r="J35" s="104"/>
    </row>
    <row r="36" spans="1:10" s="9" customFormat="1" ht="12.6" customHeight="1">
      <c r="A36" s="120" t="s">
        <v>309</v>
      </c>
      <c r="B36" s="28">
        <f t="shared" si="0"/>
        <v>0</v>
      </c>
      <c r="C36" s="67"/>
      <c r="D36" s="67"/>
      <c r="E36" s="67"/>
      <c r="F36" s="67"/>
      <c r="G36" s="67"/>
      <c r="H36" s="67"/>
      <c r="I36" s="67"/>
      <c r="J36" s="104"/>
    </row>
    <row r="37" spans="1:10" s="9" customFormat="1" ht="12.6" customHeight="1">
      <c r="A37" s="113" t="s">
        <v>319</v>
      </c>
      <c r="B37" s="28">
        <f t="shared" si="0"/>
        <v>0</v>
      </c>
      <c r="C37" s="28">
        <f t="shared" ref="C37:I37" si="14">+C38+C39</f>
        <v>0</v>
      </c>
      <c r="D37" s="28">
        <f t="shared" si="14"/>
        <v>0</v>
      </c>
      <c r="E37" s="28">
        <f t="shared" si="14"/>
        <v>0</v>
      </c>
      <c r="F37" s="28">
        <f t="shared" si="14"/>
        <v>0</v>
      </c>
      <c r="G37" s="28">
        <f t="shared" si="14"/>
        <v>0</v>
      </c>
      <c r="H37" s="28">
        <f t="shared" si="14"/>
        <v>0</v>
      </c>
      <c r="I37" s="28">
        <f t="shared" si="14"/>
        <v>0</v>
      </c>
      <c r="J37" s="104"/>
    </row>
    <row r="38" spans="1:10" s="9" customFormat="1" ht="12.6" customHeight="1">
      <c r="A38" s="120" t="s">
        <v>308</v>
      </c>
      <c r="B38" s="28">
        <f t="shared" si="0"/>
        <v>0</v>
      </c>
      <c r="C38" s="67"/>
      <c r="D38" s="67"/>
      <c r="E38" s="67"/>
      <c r="F38" s="67"/>
      <c r="G38" s="67"/>
      <c r="H38" s="67"/>
      <c r="I38" s="67"/>
      <c r="J38" s="104"/>
    </row>
    <row r="39" spans="1:10" s="9" customFormat="1" ht="12.6" customHeight="1">
      <c r="A39" s="120" t="s">
        <v>309</v>
      </c>
      <c r="B39" s="28">
        <f t="shared" si="0"/>
        <v>0</v>
      </c>
      <c r="C39" s="67"/>
      <c r="D39" s="67"/>
      <c r="E39" s="67"/>
      <c r="F39" s="67"/>
      <c r="G39" s="67"/>
      <c r="H39" s="67"/>
      <c r="I39" s="67"/>
      <c r="J39" s="104"/>
    </row>
    <row r="40" spans="1:10" s="9" customFormat="1" ht="12.6" customHeight="1">
      <c r="A40" s="112" t="s">
        <v>264</v>
      </c>
      <c r="B40" s="28">
        <f t="shared" si="0"/>
        <v>0</v>
      </c>
      <c r="C40" s="28">
        <f t="shared" ref="C40:I40" si="15">+C41+C44+C47+C50</f>
        <v>0</v>
      </c>
      <c r="D40" s="28">
        <f t="shared" si="15"/>
        <v>0</v>
      </c>
      <c r="E40" s="28">
        <f t="shared" si="15"/>
        <v>0</v>
      </c>
      <c r="F40" s="28">
        <f t="shared" si="15"/>
        <v>0</v>
      </c>
      <c r="G40" s="28">
        <f t="shared" si="15"/>
        <v>0</v>
      </c>
      <c r="H40" s="28">
        <f t="shared" si="15"/>
        <v>0</v>
      </c>
      <c r="I40" s="28">
        <f t="shared" si="15"/>
        <v>0</v>
      </c>
      <c r="J40" s="104"/>
    </row>
    <row r="41" spans="1:10" s="9" customFormat="1" ht="12.6" customHeight="1">
      <c r="A41" s="113" t="s">
        <v>320</v>
      </c>
      <c r="B41" s="28">
        <f t="shared" si="0"/>
        <v>0</v>
      </c>
      <c r="C41" s="28">
        <f t="shared" ref="C41:I41" si="16">+C42+C43</f>
        <v>0</v>
      </c>
      <c r="D41" s="28">
        <f t="shared" si="16"/>
        <v>0</v>
      </c>
      <c r="E41" s="28">
        <f t="shared" si="16"/>
        <v>0</v>
      </c>
      <c r="F41" s="28">
        <f t="shared" si="16"/>
        <v>0</v>
      </c>
      <c r="G41" s="28">
        <f t="shared" si="16"/>
        <v>0</v>
      </c>
      <c r="H41" s="28">
        <f t="shared" si="16"/>
        <v>0</v>
      </c>
      <c r="I41" s="28">
        <f t="shared" si="16"/>
        <v>0</v>
      </c>
      <c r="J41" s="104"/>
    </row>
    <row r="42" spans="1:10" s="9" customFormat="1" ht="12.6" customHeight="1">
      <c r="A42" s="120" t="s">
        <v>308</v>
      </c>
      <c r="B42" s="28">
        <f t="shared" si="0"/>
        <v>0</v>
      </c>
      <c r="C42" s="67"/>
      <c r="D42" s="67"/>
      <c r="E42" s="67"/>
      <c r="F42" s="67"/>
      <c r="G42" s="67"/>
      <c r="H42" s="67"/>
      <c r="I42" s="67"/>
      <c r="J42" s="104"/>
    </row>
    <row r="43" spans="1:10" s="9" customFormat="1" ht="12.6" customHeight="1">
      <c r="A43" s="120" t="s">
        <v>309</v>
      </c>
      <c r="B43" s="28">
        <f t="shared" si="0"/>
        <v>0</v>
      </c>
      <c r="C43" s="67"/>
      <c r="D43" s="67"/>
      <c r="E43" s="67"/>
      <c r="F43" s="67"/>
      <c r="G43" s="67"/>
      <c r="H43" s="67"/>
      <c r="I43" s="67"/>
      <c r="J43" s="104"/>
    </row>
    <row r="44" spans="1:10" s="9" customFormat="1" ht="12.6" customHeight="1">
      <c r="A44" s="113" t="s">
        <v>321</v>
      </c>
      <c r="B44" s="28">
        <f t="shared" si="0"/>
        <v>0</v>
      </c>
      <c r="C44" s="28">
        <f t="shared" ref="C44:I44" si="17">+C45+C46</f>
        <v>0</v>
      </c>
      <c r="D44" s="28">
        <f t="shared" si="17"/>
        <v>0</v>
      </c>
      <c r="E44" s="28">
        <f t="shared" si="17"/>
        <v>0</v>
      </c>
      <c r="F44" s="28">
        <f t="shared" si="17"/>
        <v>0</v>
      </c>
      <c r="G44" s="28">
        <f t="shared" si="17"/>
        <v>0</v>
      </c>
      <c r="H44" s="28">
        <f t="shared" si="17"/>
        <v>0</v>
      </c>
      <c r="I44" s="28">
        <f t="shared" si="17"/>
        <v>0</v>
      </c>
      <c r="J44" s="104"/>
    </row>
    <row r="45" spans="1:10" s="9" customFormat="1" ht="12.6" customHeight="1">
      <c r="A45" s="120" t="s">
        <v>308</v>
      </c>
      <c r="B45" s="28">
        <f t="shared" si="0"/>
        <v>0</v>
      </c>
      <c r="C45" s="67"/>
      <c r="D45" s="67"/>
      <c r="E45" s="67"/>
      <c r="F45" s="67"/>
      <c r="G45" s="67"/>
      <c r="H45" s="67"/>
      <c r="I45" s="67"/>
      <c r="J45" s="104"/>
    </row>
    <row r="46" spans="1:10" s="9" customFormat="1" ht="12.6" customHeight="1">
      <c r="A46" s="120" t="s">
        <v>309</v>
      </c>
      <c r="B46" s="28">
        <f t="shared" si="0"/>
        <v>0</v>
      </c>
      <c r="C46" s="67"/>
      <c r="D46" s="67"/>
      <c r="E46" s="67"/>
      <c r="F46" s="67"/>
      <c r="G46" s="67"/>
      <c r="H46" s="67"/>
      <c r="I46" s="67"/>
      <c r="J46" s="104"/>
    </row>
    <row r="47" spans="1:10" s="9" customFormat="1" ht="12.6" customHeight="1">
      <c r="A47" s="113" t="s">
        <v>322</v>
      </c>
      <c r="B47" s="28">
        <f t="shared" si="0"/>
        <v>0</v>
      </c>
      <c r="C47" s="28">
        <f t="shared" ref="C47:I47" si="18">+C48+C49</f>
        <v>0</v>
      </c>
      <c r="D47" s="28">
        <f t="shared" si="18"/>
        <v>0</v>
      </c>
      <c r="E47" s="28">
        <f t="shared" si="18"/>
        <v>0</v>
      </c>
      <c r="F47" s="28">
        <f t="shared" si="18"/>
        <v>0</v>
      </c>
      <c r="G47" s="28">
        <f t="shared" si="18"/>
        <v>0</v>
      </c>
      <c r="H47" s="28">
        <f t="shared" si="18"/>
        <v>0</v>
      </c>
      <c r="I47" s="28">
        <f t="shared" si="18"/>
        <v>0</v>
      </c>
      <c r="J47" s="104"/>
    </row>
    <row r="48" spans="1:10" s="9" customFormat="1" ht="12.6" customHeight="1">
      <c r="A48" s="120" t="s">
        <v>308</v>
      </c>
      <c r="B48" s="28">
        <f t="shared" si="0"/>
        <v>0</v>
      </c>
      <c r="C48" s="67"/>
      <c r="D48" s="67"/>
      <c r="E48" s="67"/>
      <c r="F48" s="67"/>
      <c r="G48" s="67"/>
      <c r="H48" s="67"/>
      <c r="I48" s="67"/>
      <c r="J48" s="104"/>
    </row>
    <row r="49" spans="1:10" s="9" customFormat="1" ht="12.6" customHeight="1">
      <c r="A49" s="120" t="s">
        <v>309</v>
      </c>
      <c r="B49" s="28">
        <f t="shared" si="0"/>
        <v>0</v>
      </c>
      <c r="C49" s="67"/>
      <c r="D49" s="67"/>
      <c r="E49" s="67"/>
      <c r="F49" s="67"/>
      <c r="G49" s="67"/>
      <c r="H49" s="67"/>
      <c r="I49" s="67"/>
      <c r="J49" s="104"/>
    </row>
    <row r="50" spans="1:10" s="9" customFormat="1" ht="12.6" customHeight="1">
      <c r="A50" s="113" t="s">
        <v>323</v>
      </c>
      <c r="B50" s="28">
        <f t="shared" si="0"/>
        <v>0</v>
      </c>
      <c r="C50" s="28">
        <f t="shared" ref="C50:I50" si="19">+C51+C52</f>
        <v>0</v>
      </c>
      <c r="D50" s="28">
        <f t="shared" si="19"/>
        <v>0</v>
      </c>
      <c r="E50" s="28">
        <f t="shared" si="19"/>
        <v>0</v>
      </c>
      <c r="F50" s="28">
        <f t="shared" si="19"/>
        <v>0</v>
      </c>
      <c r="G50" s="28">
        <f t="shared" si="19"/>
        <v>0</v>
      </c>
      <c r="H50" s="28">
        <f t="shared" si="19"/>
        <v>0</v>
      </c>
      <c r="I50" s="28">
        <f t="shared" si="19"/>
        <v>0</v>
      </c>
      <c r="J50" s="104"/>
    </row>
    <row r="51" spans="1:10" s="9" customFormat="1" ht="12.6" customHeight="1">
      <c r="A51" s="120" t="s">
        <v>308</v>
      </c>
      <c r="B51" s="28">
        <f t="shared" si="0"/>
        <v>0</v>
      </c>
      <c r="C51" s="67"/>
      <c r="D51" s="67"/>
      <c r="E51" s="67"/>
      <c r="F51" s="67"/>
      <c r="G51" s="67"/>
      <c r="H51" s="67"/>
      <c r="I51" s="67"/>
      <c r="J51" s="104"/>
    </row>
    <row r="52" spans="1:10" s="9" customFormat="1" ht="12.6" customHeight="1">
      <c r="A52" s="120" t="s">
        <v>309</v>
      </c>
      <c r="B52" s="28">
        <f t="shared" si="0"/>
        <v>0</v>
      </c>
      <c r="C52" s="67"/>
      <c r="D52" s="67"/>
      <c r="E52" s="67"/>
      <c r="F52" s="67"/>
      <c r="G52" s="67"/>
      <c r="H52" s="67"/>
      <c r="I52" s="67"/>
      <c r="J52" s="104"/>
    </row>
    <row r="53" spans="1:10" s="9" customFormat="1" ht="12.6" customHeight="1">
      <c r="A53" s="112" t="s">
        <v>265</v>
      </c>
      <c r="B53" s="28">
        <f t="shared" si="0"/>
        <v>0</v>
      </c>
      <c r="C53" s="28">
        <f t="shared" ref="C53:I53" si="20">+C54+C57</f>
        <v>0</v>
      </c>
      <c r="D53" s="28">
        <f t="shared" si="20"/>
        <v>0</v>
      </c>
      <c r="E53" s="28">
        <f t="shared" si="20"/>
        <v>0</v>
      </c>
      <c r="F53" s="28">
        <f t="shared" si="20"/>
        <v>0</v>
      </c>
      <c r="G53" s="28">
        <f t="shared" si="20"/>
        <v>0</v>
      </c>
      <c r="H53" s="28">
        <f t="shared" si="20"/>
        <v>0</v>
      </c>
      <c r="I53" s="28">
        <f t="shared" si="20"/>
        <v>0</v>
      </c>
      <c r="J53" s="104"/>
    </row>
    <row r="54" spans="1:10" s="9" customFormat="1" ht="12.6" customHeight="1">
      <c r="A54" s="113" t="s">
        <v>324</v>
      </c>
      <c r="B54" s="28">
        <f t="shared" si="0"/>
        <v>0</v>
      </c>
      <c r="C54" s="28">
        <f t="shared" ref="C54:I54" si="21">+C55+C56</f>
        <v>0</v>
      </c>
      <c r="D54" s="28">
        <f t="shared" si="21"/>
        <v>0</v>
      </c>
      <c r="E54" s="28">
        <f t="shared" si="21"/>
        <v>0</v>
      </c>
      <c r="F54" s="28">
        <f t="shared" si="21"/>
        <v>0</v>
      </c>
      <c r="G54" s="28">
        <f t="shared" si="21"/>
        <v>0</v>
      </c>
      <c r="H54" s="28">
        <f t="shared" si="21"/>
        <v>0</v>
      </c>
      <c r="I54" s="28">
        <f t="shared" si="21"/>
        <v>0</v>
      </c>
      <c r="J54" s="104"/>
    </row>
    <row r="55" spans="1:10" s="9" customFormat="1" ht="12.6" customHeight="1">
      <c r="A55" s="120" t="s">
        <v>308</v>
      </c>
      <c r="B55" s="28">
        <f t="shared" si="0"/>
        <v>0</v>
      </c>
      <c r="C55" s="67"/>
      <c r="D55" s="67"/>
      <c r="E55" s="67"/>
      <c r="F55" s="67"/>
      <c r="G55" s="67"/>
      <c r="H55" s="67"/>
      <c r="I55" s="67"/>
      <c r="J55" s="104"/>
    </row>
    <row r="56" spans="1:10" s="9" customFormat="1" ht="12.6" customHeight="1">
      <c r="A56" s="120" t="s">
        <v>309</v>
      </c>
      <c r="B56" s="28">
        <f t="shared" si="0"/>
        <v>0</v>
      </c>
      <c r="C56" s="67"/>
      <c r="D56" s="67"/>
      <c r="E56" s="67"/>
      <c r="F56" s="67"/>
      <c r="G56" s="67"/>
      <c r="H56" s="67"/>
      <c r="I56" s="67"/>
      <c r="J56" s="104"/>
    </row>
    <row r="57" spans="1:10" s="9" customFormat="1" ht="12.6" customHeight="1">
      <c r="A57" s="113" t="s">
        <v>325</v>
      </c>
      <c r="B57" s="28">
        <f t="shared" si="0"/>
        <v>0</v>
      </c>
      <c r="C57" s="28">
        <f t="shared" ref="C57:I57" si="22">+C58+C61+C64</f>
        <v>0</v>
      </c>
      <c r="D57" s="28">
        <f t="shared" si="22"/>
        <v>0</v>
      </c>
      <c r="E57" s="28">
        <f t="shared" si="22"/>
        <v>0</v>
      </c>
      <c r="F57" s="28">
        <f t="shared" si="22"/>
        <v>0</v>
      </c>
      <c r="G57" s="28">
        <f t="shared" si="22"/>
        <v>0</v>
      </c>
      <c r="H57" s="28">
        <f t="shared" si="22"/>
        <v>0</v>
      </c>
      <c r="I57" s="28">
        <f t="shared" si="22"/>
        <v>0</v>
      </c>
      <c r="J57" s="104"/>
    </row>
    <row r="58" spans="1:10" s="9" customFormat="1" ht="12.6" customHeight="1">
      <c r="A58" s="114" t="s">
        <v>326</v>
      </c>
      <c r="B58" s="28">
        <f t="shared" si="0"/>
        <v>0</v>
      </c>
      <c r="C58" s="28">
        <f t="shared" ref="C58:I58" si="23">+C59+C60</f>
        <v>0</v>
      </c>
      <c r="D58" s="28">
        <f t="shared" si="23"/>
        <v>0</v>
      </c>
      <c r="E58" s="28">
        <f t="shared" si="23"/>
        <v>0</v>
      </c>
      <c r="F58" s="28">
        <f t="shared" si="23"/>
        <v>0</v>
      </c>
      <c r="G58" s="28">
        <f t="shared" si="23"/>
        <v>0</v>
      </c>
      <c r="H58" s="28">
        <f t="shared" si="23"/>
        <v>0</v>
      </c>
      <c r="I58" s="28">
        <f t="shared" si="23"/>
        <v>0</v>
      </c>
      <c r="J58" s="104"/>
    </row>
    <row r="59" spans="1:10" s="9" customFormat="1" ht="12.6" customHeight="1">
      <c r="A59" s="119" t="s">
        <v>308</v>
      </c>
      <c r="B59" s="28">
        <f t="shared" si="0"/>
        <v>0</v>
      </c>
      <c r="C59" s="67"/>
      <c r="D59" s="67"/>
      <c r="E59" s="67"/>
      <c r="F59" s="67"/>
      <c r="G59" s="67"/>
      <c r="H59" s="67"/>
      <c r="I59" s="67"/>
      <c r="J59" s="104"/>
    </row>
    <row r="60" spans="1:10" s="9" customFormat="1" ht="12.6" customHeight="1">
      <c r="A60" s="119" t="s">
        <v>309</v>
      </c>
      <c r="B60" s="28">
        <f t="shared" si="0"/>
        <v>0</v>
      </c>
      <c r="C60" s="67"/>
      <c r="D60" s="67"/>
      <c r="E60" s="67"/>
      <c r="F60" s="67"/>
      <c r="G60" s="67"/>
      <c r="H60" s="67"/>
      <c r="I60" s="67"/>
      <c r="J60" s="104"/>
    </row>
    <row r="61" spans="1:10" s="9" customFormat="1" ht="12.6" customHeight="1">
      <c r="A61" s="114" t="s">
        <v>327</v>
      </c>
      <c r="B61" s="28">
        <f t="shared" si="0"/>
        <v>0</v>
      </c>
      <c r="C61" s="28">
        <f t="shared" ref="C61:I61" si="24">+C62+C63</f>
        <v>0</v>
      </c>
      <c r="D61" s="28">
        <f t="shared" si="24"/>
        <v>0</v>
      </c>
      <c r="E61" s="28">
        <f t="shared" si="24"/>
        <v>0</v>
      </c>
      <c r="F61" s="28">
        <f t="shared" si="24"/>
        <v>0</v>
      </c>
      <c r="G61" s="28">
        <f t="shared" si="24"/>
        <v>0</v>
      </c>
      <c r="H61" s="28">
        <f t="shared" si="24"/>
        <v>0</v>
      </c>
      <c r="I61" s="28">
        <f t="shared" si="24"/>
        <v>0</v>
      </c>
      <c r="J61" s="104"/>
    </row>
    <row r="62" spans="1:10" s="9" customFormat="1" ht="12.6" customHeight="1">
      <c r="A62" s="119" t="s">
        <v>308</v>
      </c>
      <c r="B62" s="28">
        <f t="shared" si="0"/>
        <v>0</v>
      </c>
      <c r="C62" s="67"/>
      <c r="D62" s="67"/>
      <c r="E62" s="67"/>
      <c r="F62" s="67"/>
      <c r="G62" s="67"/>
      <c r="H62" s="67"/>
      <c r="I62" s="67"/>
      <c r="J62" s="104"/>
    </row>
    <row r="63" spans="1:10" s="9" customFormat="1" ht="12.6" customHeight="1">
      <c r="A63" s="119" t="s">
        <v>309</v>
      </c>
      <c r="B63" s="28">
        <f t="shared" si="0"/>
        <v>0</v>
      </c>
      <c r="C63" s="67"/>
      <c r="D63" s="67"/>
      <c r="E63" s="67"/>
      <c r="F63" s="67"/>
      <c r="G63" s="67"/>
      <c r="H63" s="67"/>
      <c r="I63" s="67"/>
      <c r="J63" s="104"/>
    </row>
    <row r="64" spans="1:10" s="9" customFormat="1" ht="12.6" customHeight="1">
      <c r="A64" s="115" t="s">
        <v>328</v>
      </c>
      <c r="B64" s="28">
        <f t="shared" si="0"/>
        <v>0</v>
      </c>
      <c r="C64" s="28">
        <f t="shared" ref="C64:I64" si="25">+C65+C66</f>
        <v>0</v>
      </c>
      <c r="D64" s="28">
        <f t="shared" si="25"/>
        <v>0</v>
      </c>
      <c r="E64" s="28">
        <f t="shared" si="25"/>
        <v>0</v>
      </c>
      <c r="F64" s="28">
        <f t="shared" si="25"/>
        <v>0</v>
      </c>
      <c r="G64" s="28">
        <f t="shared" si="25"/>
        <v>0</v>
      </c>
      <c r="H64" s="28">
        <f t="shared" si="25"/>
        <v>0</v>
      </c>
      <c r="I64" s="28">
        <f t="shared" si="25"/>
        <v>0</v>
      </c>
      <c r="J64" s="104"/>
    </row>
    <row r="65" spans="1:10" s="9" customFormat="1" ht="12.6" customHeight="1">
      <c r="A65" s="119" t="s">
        <v>308</v>
      </c>
      <c r="B65" s="28">
        <f t="shared" si="0"/>
        <v>0</v>
      </c>
      <c r="C65" s="67"/>
      <c r="D65" s="67"/>
      <c r="E65" s="67"/>
      <c r="F65" s="67"/>
      <c r="G65" s="67"/>
      <c r="H65" s="67"/>
      <c r="I65" s="67"/>
      <c r="J65" s="104"/>
    </row>
    <row r="66" spans="1:10" s="9" customFormat="1" ht="12.6" customHeight="1">
      <c r="A66" s="119" t="s">
        <v>309</v>
      </c>
      <c r="B66" s="28">
        <f t="shared" si="0"/>
        <v>0</v>
      </c>
      <c r="C66" s="67"/>
      <c r="D66" s="67"/>
      <c r="E66" s="67"/>
      <c r="F66" s="67"/>
      <c r="G66" s="67"/>
      <c r="H66" s="67"/>
      <c r="I66" s="67"/>
      <c r="J66" s="104"/>
    </row>
    <row r="67" spans="1:10" s="9" customFormat="1" ht="12.6" customHeight="1">
      <c r="A67" s="133" t="s">
        <v>266</v>
      </c>
      <c r="B67" s="157">
        <f t="shared" si="0"/>
        <v>0</v>
      </c>
      <c r="C67" s="157">
        <f t="shared" ref="C67:I67" si="26">+C6-C23+C40-C53</f>
        <v>0</v>
      </c>
      <c r="D67" s="157">
        <f t="shared" si="26"/>
        <v>0</v>
      </c>
      <c r="E67" s="157">
        <f t="shared" si="26"/>
        <v>0</v>
      </c>
      <c r="F67" s="157">
        <f t="shared" si="26"/>
        <v>0</v>
      </c>
      <c r="G67" s="157">
        <f t="shared" si="26"/>
        <v>0</v>
      </c>
      <c r="H67" s="157">
        <f t="shared" si="26"/>
        <v>0</v>
      </c>
      <c r="I67" s="157">
        <f t="shared" si="26"/>
        <v>0</v>
      </c>
      <c r="J67" s="104"/>
    </row>
    <row r="68" spans="1:10" s="9" customFormat="1" ht="12.6" customHeight="1">
      <c r="A68" s="112" t="s">
        <v>267</v>
      </c>
      <c r="B68" s="28">
        <f t="shared" si="0"/>
        <v>0</v>
      </c>
      <c r="C68" s="28">
        <f t="shared" ref="C68:I68" si="27">+C69+C70</f>
        <v>0</v>
      </c>
      <c r="D68" s="28">
        <f t="shared" si="27"/>
        <v>0</v>
      </c>
      <c r="E68" s="28">
        <f t="shared" si="27"/>
        <v>0</v>
      </c>
      <c r="F68" s="28">
        <f t="shared" si="27"/>
        <v>0</v>
      </c>
      <c r="G68" s="28">
        <f t="shared" si="27"/>
        <v>0</v>
      </c>
      <c r="H68" s="28">
        <f t="shared" si="27"/>
        <v>0</v>
      </c>
      <c r="I68" s="28">
        <f t="shared" si="27"/>
        <v>0</v>
      </c>
      <c r="J68" s="104"/>
    </row>
    <row r="69" spans="1:10" s="9" customFormat="1" ht="12.6" customHeight="1">
      <c r="A69" s="120" t="s">
        <v>308</v>
      </c>
      <c r="B69" s="28">
        <f t="shared" si="0"/>
        <v>0</v>
      </c>
      <c r="C69" s="67"/>
      <c r="D69" s="67"/>
      <c r="E69" s="67"/>
      <c r="F69" s="67"/>
      <c r="G69" s="67"/>
      <c r="H69" s="67"/>
      <c r="I69" s="67"/>
      <c r="J69" s="104"/>
    </row>
    <row r="70" spans="1:10" s="9" customFormat="1" ht="12.6" customHeight="1">
      <c r="A70" s="120" t="s">
        <v>309</v>
      </c>
      <c r="B70" s="28">
        <f t="shared" ref="B70:B133" si="28">SUM(C70:J70)</f>
        <v>0</v>
      </c>
      <c r="C70" s="67"/>
      <c r="D70" s="67"/>
      <c r="E70" s="67"/>
      <c r="F70" s="67"/>
      <c r="G70" s="67"/>
      <c r="H70" s="67"/>
      <c r="I70" s="67"/>
      <c r="J70" s="104"/>
    </row>
    <row r="71" spans="1:10" s="9" customFormat="1" ht="12.6" customHeight="1">
      <c r="A71" s="112" t="s">
        <v>268</v>
      </c>
      <c r="B71" s="28">
        <f t="shared" si="28"/>
        <v>0</v>
      </c>
      <c r="C71" s="28">
        <f t="shared" ref="C71:I71" si="29">+C72+C73</f>
        <v>0</v>
      </c>
      <c r="D71" s="28">
        <f t="shared" si="29"/>
        <v>0</v>
      </c>
      <c r="E71" s="28">
        <f t="shared" si="29"/>
        <v>0</v>
      </c>
      <c r="F71" s="28">
        <f t="shared" si="29"/>
        <v>0</v>
      </c>
      <c r="G71" s="28">
        <f t="shared" si="29"/>
        <v>0</v>
      </c>
      <c r="H71" s="28">
        <f t="shared" si="29"/>
        <v>0</v>
      </c>
      <c r="I71" s="28">
        <f t="shared" si="29"/>
        <v>0</v>
      </c>
      <c r="J71" s="104"/>
    </row>
    <row r="72" spans="1:10" s="9" customFormat="1" ht="12.6" customHeight="1">
      <c r="A72" s="120" t="s">
        <v>308</v>
      </c>
      <c r="B72" s="28">
        <f t="shared" si="28"/>
        <v>0</v>
      </c>
      <c r="C72" s="67"/>
      <c r="D72" s="67"/>
      <c r="E72" s="67"/>
      <c r="F72" s="67"/>
      <c r="G72" s="67"/>
      <c r="H72" s="67"/>
      <c r="I72" s="67"/>
      <c r="J72" s="104"/>
    </row>
    <row r="73" spans="1:10" s="9" customFormat="1" ht="12.6" customHeight="1">
      <c r="A73" s="120" t="s">
        <v>309</v>
      </c>
      <c r="B73" s="28">
        <f t="shared" si="28"/>
        <v>0</v>
      </c>
      <c r="C73" s="67"/>
      <c r="D73" s="67"/>
      <c r="E73" s="67"/>
      <c r="F73" s="67"/>
      <c r="G73" s="67"/>
      <c r="H73" s="67"/>
      <c r="I73" s="67"/>
      <c r="J73" s="104"/>
    </row>
    <row r="74" spans="1:10" s="9" customFormat="1" ht="12.6" customHeight="1">
      <c r="A74" s="112" t="s">
        <v>269</v>
      </c>
      <c r="B74" s="28">
        <f t="shared" si="28"/>
        <v>0</v>
      </c>
      <c r="C74" s="28">
        <f t="shared" ref="C74:I74" si="30">+C75+C76</f>
        <v>0</v>
      </c>
      <c r="D74" s="28">
        <f t="shared" si="30"/>
        <v>0</v>
      </c>
      <c r="E74" s="28">
        <f t="shared" si="30"/>
        <v>0</v>
      </c>
      <c r="F74" s="28">
        <f t="shared" si="30"/>
        <v>0</v>
      </c>
      <c r="G74" s="28">
        <f t="shared" si="30"/>
        <v>0</v>
      </c>
      <c r="H74" s="28">
        <f t="shared" si="30"/>
        <v>0</v>
      </c>
      <c r="I74" s="28">
        <f t="shared" si="30"/>
        <v>0</v>
      </c>
      <c r="J74" s="104"/>
    </row>
    <row r="75" spans="1:10" s="9" customFormat="1" ht="12.6" customHeight="1">
      <c r="A75" s="120" t="s">
        <v>308</v>
      </c>
      <c r="B75" s="28">
        <f t="shared" si="28"/>
        <v>0</v>
      </c>
      <c r="C75" s="67"/>
      <c r="D75" s="67"/>
      <c r="E75" s="67"/>
      <c r="F75" s="67"/>
      <c r="G75" s="67"/>
      <c r="H75" s="67"/>
      <c r="I75" s="67"/>
      <c r="J75" s="104"/>
    </row>
    <row r="76" spans="1:10" s="9" customFormat="1" ht="12.6" customHeight="1">
      <c r="A76" s="120" t="s">
        <v>309</v>
      </c>
      <c r="B76" s="28">
        <f t="shared" si="28"/>
        <v>0</v>
      </c>
      <c r="C76" s="67"/>
      <c r="D76" s="67"/>
      <c r="E76" s="67"/>
      <c r="F76" s="67"/>
      <c r="G76" s="67"/>
      <c r="H76" s="67"/>
      <c r="I76" s="67"/>
      <c r="J76" s="104"/>
    </row>
    <row r="77" spans="1:10" ht="12.6" customHeight="1">
      <c r="A77" s="112" t="s">
        <v>270</v>
      </c>
      <c r="B77" s="28">
        <f t="shared" si="28"/>
        <v>0</v>
      </c>
      <c r="C77" s="28">
        <f t="shared" ref="C77:I77" si="31">+C78+C79</f>
        <v>0</v>
      </c>
      <c r="D77" s="28">
        <f t="shared" si="31"/>
        <v>0</v>
      </c>
      <c r="E77" s="28">
        <f t="shared" si="31"/>
        <v>0</v>
      </c>
      <c r="F77" s="28">
        <f t="shared" si="31"/>
        <v>0</v>
      </c>
      <c r="G77" s="28">
        <f t="shared" si="31"/>
        <v>0</v>
      </c>
      <c r="H77" s="28">
        <f t="shared" si="31"/>
        <v>0</v>
      </c>
      <c r="I77" s="28">
        <f t="shared" si="31"/>
        <v>0</v>
      </c>
      <c r="J77" s="104"/>
    </row>
    <row r="78" spans="1:10" ht="12.6" customHeight="1">
      <c r="A78" s="120" t="s">
        <v>308</v>
      </c>
      <c r="B78" s="28">
        <f t="shared" si="28"/>
        <v>0</v>
      </c>
      <c r="C78" s="67"/>
      <c r="D78" s="67"/>
      <c r="E78" s="67"/>
      <c r="F78" s="67"/>
      <c r="G78" s="67"/>
      <c r="H78" s="67"/>
      <c r="I78" s="67"/>
      <c r="J78" s="104"/>
    </row>
    <row r="79" spans="1:10" ht="12.6" customHeight="1">
      <c r="A79" s="120" t="s">
        <v>309</v>
      </c>
      <c r="B79" s="28">
        <f t="shared" si="28"/>
        <v>0</v>
      </c>
      <c r="C79" s="67"/>
      <c r="D79" s="67"/>
      <c r="E79" s="67"/>
      <c r="F79" s="67"/>
      <c r="G79" s="67"/>
      <c r="H79" s="67"/>
      <c r="I79" s="67"/>
      <c r="J79" s="104"/>
    </row>
    <row r="80" spans="1:10" s="11" customFormat="1" ht="12.6" customHeight="1">
      <c r="A80" s="133" t="s">
        <v>271</v>
      </c>
      <c r="B80" s="157">
        <f t="shared" si="28"/>
        <v>0</v>
      </c>
      <c r="C80" s="157">
        <f t="shared" ref="C80:I80" si="32">+C68+C74-C71-C77</f>
        <v>0</v>
      </c>
      <c r="D80" s="157">
        <f t="shared" si="32"/>
        <v>0</v>
      </c>
      <c r="E80" s="157">
        <f t="shared" si="32"/>
        <v>0</v>
      </c>
      <c r="F80" s="157">
        <f t="shared" si="32"/>
        <v>0</v>
      </c>
      <c r="G80" s="157">
        <f t="shared" si="32"/>
        <v>0</v>
      </c>
      <c r="H80" s="157">
        <f t="shared" si="32"/>
        <v>0</v>
      </c>
      <c r="I80" s="157">
        <f t="shared" si="32"/>
        <v>0</v>
      </c>
      <c r="J80" s="104"/>
    </row>
    <row r="81" spans="1:10" s="11" customFormat="1" ht="20.100000000000001" customHeight="1">
      <c r="A81" s="116" t="s">
        <v>339</v>
      </c>
      <c r="B81" s="28">
        <f t="shared" si="28"/>
        <v>0</v>
      </c>
      <c r="C81" s="46"/>
      <c r="D81" s="46"/>
      <c r="E81" s="46"/>
      <c r="F81" s="46"/>
      <c r="G81" s="46"/>
      <c r="H81" s="46"/>
      <c r="I81" s="46"/>
      <c r="J81" s="67"/>
    </row>
    <row r="82" spans="1:10" ht="12.6" customHeight="1">
      <c r="A82" s="117" t="s">
        <v>273</v>
      </c>
      <c r="B82" s="28">
        <f t="shared" si="28"/>
        <v>0</v>
      </c>
      <c r="C82" s="28">
        <f t="shared" ref="C82:I82" si="33">+C83+C87+C86</f>
        <v>0</v>
      </c>
      <c r="D82" s="28">
        <f t="shared" si="33"/>
        <v>0</v>
      </c>
      <c r="E82" s="28">
        <f t="shared" si="33"/>
        <v>0</v>
      </c>
      <c r="F82" s="28">
        <f t="shared" si="33"/>
        <v>0</v>
      </c>
      <c r="G82" s="28">
        <f t="shared" si="33"/>
        <v>0</v>
      </c>
      <c r="H82" s="28">
        <f t="shared" si="33"/>
        <v>0</v>
      </c>
      <c r="I82" s="28">
        <f t="shared" si="33"/>
        <v>0</v>
      </c>
      <c r="J82" s="28">
        <f>J83+J87+J86</f>
        <v>0</v>
      </c>
    </row>
    <row r="83" spans="1:10" ht="12.6" customHeight="1">
      <c r="A83" s="118" t="s">
        <v>274</v>
      </c>
      <c r="B83" s="28">
        <f t="shared" si="28"/>
        <v>0</v>
      </c>
      <c r="C83" s="28">
        <f t="shared" ref="C83:I83" si="34">+C84+C85</f>
        <v>0</v>
      </c>
      <c r="D83" s="28">
        <f t="shared" si="34"/>
        <v>0</v>
      </c>
      <c r="E83" s="28">
        <f t="shared" si="34"/>
        <v>0</v>
      </c>
      <c r="F83" s="28">
        <f t="shared" si="34"/>
        <v>0</v>
      </c>
      <c r="G83" s="28">
        <f t="shared" si="34"/>
        <v>0</v>
      </c>
      <c r="H83" s="28">
        <f t="shared" si="34"/>
        <v>0</v>
      </c>
      <c r="I83" s="28">
        <f t="shared" si="34"/>
        <v>0</v>
      </c>
      <c r="J83" s="67"/>
    </row>
    <row r="84" spans="1:10" s="11" customFormat="1" ht="12.6" customHeight="1">
      <c r="A84" s="119" t="s">
        <v>308</v>
      </c>
      <c r="B84" s="28">
        <f t="shared" si="28"/>
        <v>0</v>
      </c>
      <c r="C84" s="67"/>
      <c r="D84" s="67"/>
      <c r="E84" s="67"/>
      <c r="F84" s="67"/>
      <c r="G84" s="67"/>
      <c r="H84" s="67"/>
      <c r="I84" s="67"/>
      <c r="J84" s="41"/>
    </row>
    <row r="85" spans="1:10" ht="12.6" customHeight="1">
      <c r="A85" s="119" t="s">
        <v>309</v>
      </c>
      <c r="B85" s="28">
        <f t="shared" si="28"/>
        <v>0</v>
      </c>
      <c r="C85" s="67"/>
      <c r="D85" s="67"/>
      <c r="E85" s="67"/>
      <c r="F85" s="67"/>
      <c r="G85" s="67"/>
      <c r="H85" s="67"/>
      <c r="I85" s="67"/>
      <c r="J85" s="41"/>
    </row>
    <row r="86" spans="1:10" ht="12.6" customHeight="1">
      <c r="A86" s="118" t="s">
        <v>275</v>
      </c>
      <c r="B86" s="28">
        <f t="shared" si="28"/>
        <v>0</v>
      </c>
      <c r="C86" s="67"/>
      <c r="D86" s="67"/>
      <c r="E86" s="67"/>
      <c r="F86" s="67"/>
      <c r="G86" s="67"/>
      <c r="H86" s="67"/>
      <c r="I86" s="67"/>
      <c r="J86" s="67"/>
    </row>
    <row r="87" spans="1:10" s="11" customFormat="1" ht="12.6" customHeight="1">
      <c r="A87" s="118" t="s">
        <v>25</v>
      </c>
      <c r="B87" s="28">
        <f t="shared" si="28"/>
        <v>0</v>
      </c>
      <c r="C87" s="28">
        <f t="shared" ref="C87:I87" si="35">+C88+C89</f>
        <v>0</v>
      </c>
      <c r="D87" s="28">
        <f t="shared" si="35"/>
        <v>0</v>
      </c>
      <c r="E87" s="28">
        <f t="shared" si="35"/>
        <v>0</v>
      </c>
      <c r="F87" s="28">
        <f t="shared" si="35"/>
        <v>0</v>
      </c>
      <c r="G87" s="28">
        <f t="shared" si="35"/>
        <v>0</v>
      </c>
      <c r="H87" s="28">
        <f t="shared" si="35"/>
        <v>0</v>
      </c>
      <c r="I87" s="28">
        <f t="shared" si="35"/>
        <v>0</v>
      </c>
      <c r="J87" s="67"/>
    </row>
    <row r="88" spans="1:10" s="11" customFormat="1" ht="12.6" customHeight="1">
      <c r="A88" s="120" t="s">
        <v>308</v>
      </c>
      <c r="B88" s="28">
        <f t="shared" si="28"/>
        <v>0</v>
      </c>
      <c r="C88" s="67"/>
      <c r="D88" s="67"/>
      <c r="E88" s="67"/>
      <c r="F88" s="67"/>
      <c r="G88" s="67"/>
      <c r="H88" s="67"/>
      <c r="I88" s="67"/>
      <c r="J88" s="41"/>
    </row>
    <row r="89" spans="1:10" s="11" customFormat="1" ht="12.6" customHeight="1">
      <c r="A89" s="120" t="s">
        <v>309</v>
      </c>
      <c r="B89" s="28">
        <f t="shared" si="28"/>
        <v>0</v>
      </c>
      <c r="C89" s="67"/>
      <c r="D89" s="67"/>
      <c r="E89" s="67"/>
      <c r="F89" s="67"/>
      <c r="G89" s="67"/>
      <c r="H89" s="67"/>
      <c r="I89" s="67"/>
      <c r="J89" s="41"/>
    </row>
    <row r="90" spans="1:10" ht="12.6" customHeight="1">
      <c r="A90" s="123" t="s">
        <v>276</v>
      </c>
      <c r="B90" s="28">
        <f t="shared" si="28"/>
        <v>0</v>
      </c>
      <c r="C90" s="28">
        <f t="shared" ref="C90:I90" si="36">+C91+C94+C95</f>
        <v>0</v>
      </c>
      <c r="D90" s="28">
        <f t="shared" si="36"/>
        <v>0</v>
      </c>
      <c r="E90" s="28">
        <f t="shared" si="36"/>
        <v>0</v>
      </c>
      <c r="F90" s="28">
        <f t="shared" si="36"/>
        <v>0</v>
      </c>
      <c r="G90" s="28">
        <f t="shared" si="36"/>
        <v>0</v>
      </c>
      <c r="H90" s="28">
        <f t="shared" si="36"/>
        <v>0</v>
      </c>
      <c r="I90" s="28">
        <f t="shared" si="36"/>
        <v>0</v>
      </c>
      <c r="J90" s="28">
        <f>J91+J94+J95</f>
        <v>0</v>
      </c>
    </row>
    <row r="91" spans="1:10" ht="12.6" customHeight="1">
      <c r="A91" s="118" t="s">
        <v>274</v>
      </c>
      <c r="B91" s="28">
        <f t="shared" si="28"/>
        <v>0</v>
      </c>
      <c r="C91" s="28">
        <f t="shared" ref="C91:I91" si="37">+C92+C93</f>
        <v>0</v>
      </c>
      <c r="D91" s="28">
        <f t="shared" si="37"/>
        <v>0</v>
      </c>
      <c r="E91" s="28">
        <f t="shared" si="37"/>
        <v>0</v>
      </c>
      <c r="F91" s="28">
        <f t="shared" si="37"/>
        <v>0</v>
      </c>
      <c r="G91" s="28">
        <f t="shared" si="37"/>
        <v>0</v>
      </c>
      <c r="H91" s="28">
        <f t="shared" si="37"/>
        <v>0</v>
      </c>
      <c r="I91" s="28">
        <f t="shared" si="37"/>
        <v>0</v>
      </c>
      <c r="J91" s="67"/>
    </row>
    <row r="92" spans="1:10" s="11" customFormat="1" ht="12.6" customHeight="1">
      <c r="A92" s="119" t="s">
        <v>308</v>
      </c>
      <c r="B92" s="28">
        <f t="shared" si="28"/>
        <v>0</v>
      </c>
      <c r="C92" s="67"/>
      <c r="D92" s="67"/>
      <c r="E92" s="67"/>
      <c r="F92" s="67"/>
      <c r="G92" s="67"/>
      <c r="H92" s="67"/>
      <c r="I92" s="67"/>
      <c r="J92" s="41"/>
    </row>
    <row r="93" spans="1:10" ht="12.6" customHeight="1">
      <c r="A93" s="119" t="s">
        <v>309</v>
      </c>
      <c r="B93" s="28">
        <f t="shared" si="28"/>
        <v>0</v>
      </c>
      <c r="C93" s="67"/>
      <c r="D93" s="67"/>
      <c r="E93" s="67"/>
      <c r="F93" s="67"/>
      <c r="G93" s="67"/>
      <c r="H93" s="67"/>
      <c r="I93" s="67"/>
      <c r="J93" s="41"/>
    </row>
    <row r="94" spans="1:10" ht="12.6" customHeight="1">
      <c r="A94" s="118" t="s">
        <v>275</v>
      </c>
      <c r="B94" s="28">
        <f>SUM(C94:J94)</f>
        <v>0</v>
      </c>
      <c r="C94" s="67"/>
      <c r="D94" s="67"/>
      <c r="E94" s="67"/>
      <c r="F94" s="67"/>
      <c r="G94" s="67"/>
      <c r="H94" s="67"/>
      <c r="I94" s="67"/>
      <c r="J94" s="67"/>
    </row>
    <row r="95" spans="1:10" s="11" customFormat="1" ht="12.6" customHeight="1">
      <c r="A95" s="118" t="s">
        <v>25</v>
      </c>
      <c r="B95" s="28">
        <f t="shared" si="28"/>
        <v>0</v>
      </c>
      <c r="C95" s="28">
        <f t="shared" ref="C95:I95" si="38">+C96+C97</f>
        <v>0</v>
      </c>
      <c r="D95" s="28">
        <f t="shared" si="38"/>
        <v>0</v>
      </c>
      <c r="E95" s="28">
        <f t="shared" si="38"/>
        <v>0</v>
      </c>
      <c r="F95" s="28">
        <f t="shared" si="38"/>
        <v>0</v>
      </c>
      <c r="G95" s="28">
        <f t="shared" si="38"/>
        <v>0</v>
      </c>
      <c r="H95" s="28">
        <f t="shared" si="38"/>
        <v>0</v>
      </c>
      <c r="I95" s="28">
        <f t="shared" si="38"/>
        <v>0</v>
      </c>
      <c r="J95" s="67"/>
    </row>
    <row r="96" spans="1:10" ht="12.6" customHeight="1">
      <c r="A96" s="120" t="s">
        <v>308</v>
      </c>
      <c r="B96" s="28">
        <f t="shared" si="28"/>
        <v>0</v>
      </c>
      <c r="C96" s="67"/>
      <c r="D96" s="67"/>
      <c r="E96" s="67"/>
      <c r="F96" s="67"/>
      <c r="G96" s="67"/>
      <c r="H96" s="67"/>
      <c r="I96" s="67"/>
      <c r="J96" s="41"/>
    </row>
    <row r="97" spans="1:10" ht="12.6" customHeight="1">
      <c r="A97" s="120" t="s">
        <v>309</v>
      </c>
      <c r="B97" s="28">
        <f t="shared" si="28"/>
        <v>0</v>
      </c>
      <c r="C97" s="67"/>
      <c r="D97" s="67"/>
      <c r="E97" s="67"/>
      <c r="F97" s="67"/>
      <c r="G97" s="67"/>
      <c r="H97" s="67"/>
      <c r="I97" s="67"/>
      <c r="J97" s="41"/>
    </row>
    <row r="98" spans="1:10" s="11" customFormat="1" ht="12.6" customHeight="1">
      <c r="A98" s="121" t="s">
        <v>330</v>
      </c>
      <c r="B98" s="28">
        <f t="shared" si="28"/>
        <v>0</v>
      </c>
      <c r="C98" s="28">
        <f t="shared" ref="C98:J98" si="39">+C102+C99+C105+C106</f>
        <v>0</v>
      </c>
      <c r="D98" s="28">
        <f t="shared" si="39"/>
        <v>0</v>
      </c>
      <c r="E98" s="28">
        <f t="shared" si="39"/>
        <v>0</v>
      </c>
      <c r="F98" s="28">
        <f t="shared" si="39"/>
        <v>0</v>
      </c>
      <c r="G98" s="28">
        <f t="shared" si="39"/>
        <v>0</v>
      </c>
      <c r="H98" s="28">
        <f t="shared" si="39"/>
        <v>0</v>
      </c>
      <c r="I98" s="28">
        <f t="shared" si="39"/>
        <v>0</v>
      </c>
      <c r="J98" s="28">
        <f t="shared" si="39"/>
        <v>0</v>
      </c>
    </row>
    <row r="99" spans="1:10" ht="12.6" customHeight="1">
      <c r="A99" s="122" t="s">
        <v>278</v>
      </c>
      <c r="B99" s="28">
        <f t="shared" si="28"/>
        <v>0</v>
      </c>
      <c r="C99" s="28">
        <f t="shared" ref="C99:I99" si="40">+C100+C101</f>
        <v>0</v>
      </c>
      <c r="D99" s="28">
        <f t="shared" si="40"/>
        <v>0</v>
      </c>
      <c r="E99" s="28">
        <f t="shared" si="40"/>
        <v>0</v>
      </c>
      <c r="F99" s="28">
        <f t="shared" si="40"/>
        <v>0</v>
      </c>
      <c r="G99" s="28">
        <f t="shared" si="40"/>
        <v>0</v>
      </c>
      <c r="H99" s="28">
        <f t="shared" si="40"/>
        <v>0</v>
      </c>
      <c r="I99" s="28">
        <f t="shared" si="40"/>
        <v>0</v>
      </c>
      <c r="J99" s="67"/>
    </row>
    <row r="100" spans="1:10" ht="12.6" customHeight="1">
      <c r="A100" s="120" t="s">
        <v>308</v>
      </c>
      <c r="B100" s="28">
        <f t="shared" si="28"/>
        <v>0</v>
      </c>
      <c r="C100" s="67"/>
      <c r="D100" s="67"/>
      <c r="E100" s="67"/>
      <c r="F100" s="67"/>
      <c r="G100" s="67"/>
      <c r="H100" s="67"/>
      <c r="I100" s="67"/>
      <c r="J100" s="41"/>
    </row>
    <row r="101" spans="1:10" s="11" customFormat="1" ht="12.6" customHeight="1">
      <c r="A101" s="120" t="s">
        <v>309</v>
      </c>
      <c r="B101" s="28">
        <f t="shared" si="28"/>
        <v>0</v>
      </c>
      <c r="C101" s="67"/>
      <c r="D101" s="67"/>
      <c r="E101" s="67"/>
      <c r="F101" s="67"/>
      <c r="G101" s="67"/>
      <c r="H101" s="67"/>
      <c r="I101" s="67"/>
      <c r="J101" s="41"/>
    </row>
    <row r="102" spans="1:10" ht="12.6" customHeight="1">
      <c r="A102" s="122" t="s">
        <v>279</v>
      </c>
      <c r="B102" s="28">
        <f t="shared" si="28"/>
        <v>0</v>
      </c>
      <c r="C102" s="28">
        <f t="shared" ref="C102:I102" si="41">+C103+C104</f>
        <v>0</v>
      </c>
      <c r="D102" s="28">
        <f t="shared" si="41"/>
        <v>0</v>
      </c>
      <c r="E102" s="28">
        <f t="shared" si="41"/>
        <v>0</v>
      </c>
      <c r="F102" s="28">
        <f t="shared" si="41"/>
        <v>0</v>
      </c>
      <c r="G102" s="28">
        <f t="shared" si="41"/>
        <v>0</v>
      </c>
      <c r="H102" s="28">
        <f t="shared" si="41"/>
        <v>0</v>
      </c>
      <c r="I102" s="28">
        <f t="shared" si="41"/>
        <v>0</v>
      </c>
      <c r="J102" s="67"/>
    </row>
    <row r="103" spans="1:10" ht="12.6" customHeight="1">
      <c r="A103" s="120" t="s">
        <v>308</v>
      </c>
      <c r="B103" s="28">
        <f t="shared" si="28"/>
        <v>0</v>
      </c>
      <c r="C103" s="67"/>
      <c r="D103" s="67"/>
      <c r="E103" s="67"/>
      <c r="F103" s="67"/>
      <c r="G103" s="67"/>
      <c r="H103" s="67"/>
      <c r="I103" s="67"/>
      <c r="J103" s="41"/>
    </row>
    <row r="104" spans="1:10" s="11" customFormat="1" ht="12.6" customHeight="1">
      <c r="A104" s="120" t="s">
        <v>309</v>
      </c>
      <c r="B104" s="28">
        <f t="shared" si="28"/>
        <v>0</v>
      </c>
      <c r="C104" s="67"/>
      <c r="D104" s="67"/>
      <c r="E104" s="67"/>
      <c r="F104" s="67"/>
      <c r="G104" s="67"/>
      <c r="H104" s="67"/>
      <c r="I104" s="67"/>
      <c r="J104" s="41"/>
    </row>
    <row r="105" spans="1:10" ht="12.6" customHeight="1">
      <c r="A105" s="122" t="s">
        <v>280</v>
      </c>
      <c r="B105" s="28">
        <f t="shared" si="28"/>
        <v>0</v>
      </c>
      <c r="C105" s="67"/>
      <c r="D105" s="67"/>
      <c r="E105" s="67"/>
      <c r="F105" s="67"/>
      <c r="G105" s="67"/>
      <c r="H105" s="67"/>
      <c r="I105" s="67"/>
      <c r="J105" s="67"/>
    </row>
    <row r="106" spans="1:10" ht="12.6" customHeight="1">
      <c r="A106" s="122" t="s">
        <v>281</v>
      </c>
      <c r="B106" s="28">
        <f t="shared" si="28"/>
        <v>0</v>
      </c>
      <c r="C106" s="28">
        <f t="shared" ref="C106:I106" si="42">+C107+C108</f>
        <v>0</v>
      </c>
      <c r="D106" s="28">
        <f t="shared" si="42"/>
        <v>0</v>
      </c>
      <c r="E106" s="28">
        <f t="shared" si="42"/>
        <v>0</v>
      </c>
      <c r="F106" s="28">
        <f t="shared" si="42"/>
        <v>0</v>
      </c>
      <c r="G106" s="28">
        <f t="shared" si="42"/>
        <v>0</v>
      </c>
      <c r="H106" s="28">
        <f t="shared" si="42"/>
        <v>0</v>
      </c>
      <c r="I106" s="28">
        <f t="shared" si="42"/>
        <v>0</v>
      </c>
      <c r="J106" s="67"/>
    </row>
    <row r="107" spans="1:10" s="11" customFormat="1" ht="12.6" customHeight="1">
      <c r="A107" s="120" t="s">
        <v>308</v>
      </c>
      <c r="B107" s="28">
        <f t="shared" si="28"/>
        <v>0</v>
      </c>
      <c r="C107" s="67"/>
      <c r="D107" s="67"/>
      <c r="E107" s="67"/>
      <c r="F107" s="67"/>
      <c r="G107" s="67"/>
      <c r="H107" s="67"/>
      <c r="I107" s="67"/>
      <c r="J107" s="41"/>
    </row>
    <row r="108" spans="1:10" s="11" customFormat="1" ht="12.6" customHeight="1">
      <c r="A108" s="120" t="s">
        <v>309</v>
      </c>
      <c r="B108" s="28">
        <f t="shared" si="28"/>
        <v>0</v>
      </c>
      <c r="C108" s="67"/>
      <c r="D108" s="67"/>
      <c r="E108" s="67"/>
      <c r="F108" s="67"/>
      <c r="G108" s="67"/>
      <c r="H108" s="67"/>
      <c r="I108" s="67"/>
      <c r="J108" s="41"/>
    </row>
    <row r="109" spans="1:10" ht="12.6" customHeight="1">
      <c r="A109" s="121" t="s">
        <v>282</v>
      </c>
      <c r="B109" s="28">
        <f t="shared" si="28"/>
        <v>0</v>
      </c>
      <c r="C109" s="28">
        <f t="shared" ref="C109:I109" si="43">+C110+C111</f>
        <v>0</v>
      </c>
      <c r="D109" s="28">
        <f t="shared" si="43"/>
        <v>0</v>
      </c>
      <c r="E109" s="28">
        <f t="shared" si="43"/>
        <v>0</v>
      </c>
      <c r="F109" s="28">
        <f t="shared" si="43"/>
        <v>0</v>
      </c>
      <c r="G109" s="28">
        <f t="shared" si="43"/>
        <v>0</v>
      </c>
      <c r="H109" s="28">
        <f t="shared" si="43"/>
        <v>0</v>
      </c>
      <c r="I109" s="28">
        <f t="shared" si="43"/>
        <v>0</v>
      </c>
      <c r="J109" s="67"/>
    </row>
    <row r="110" spans="1:10" ht="12.6" customHeight="1">
      <c r="A110" s="120" t="s">
        <v>308</v>
      </c>
      <c r="B110" s="28">
        <f t="shared" si="28"/>
        <v>0</v>
      </c>
      <c r="C110" s="67"/>
      <c r="D110" s="67"/>
      <c r="E110" s="67"/>
      <c r="F110" s="67"/>
      <c r="G110" s="67"/>
      <c r="H110" s="67"/>
      <c r="I110" s="67"/>
      <c r="J110" s="46"/>
    </row>
    <row r="111" spans="1:10" ht="12.6" customHeight="1">
      <c r="A111" s="120" t="s">
        <v>309</v>
      </c>
      <c r="B111" s="28">
        <f t="shared" si="28"/>
        <v>0</v>
      </c>
      <c r="C111" s="67"/>
      <c r="D111" s="67"/>
      <c r="E111" s="67"/>
      <c r="F111" s="67"/>
      <c r="G111" s="67"/>
      <c r="H111" s="67"/>
      <c r="I111" s="67"/>
      <c r="J111" s="46"/>
    </row>
    <row r="112" spans="1:10" ht="12.6" customHeight="1">
      <c r="A112" s="123" t="s">
        <v>283</v>
      </c>
      <c r="B112" s="28">
        <f t="shared" si="28"/>
        <v>0</v>
      </c>
      <c r="C112" s="28">
        <f t="shared" ref="C112:I112" si="44">+C113+C114</f>
        <v>0</v>
      </c>
      <c r="D112" s="28">
        <f t="shared" si="44"/>
        <v>0</v>
      </c>
      <c r="E112" s="28">
        <f t="shared" si="44"/>
        <v>0</v>
      </c>
      <c r="F112" s="28">
        <f t="shared" si="44"/>
        <v>0</v>
      </c>
      <c r="G112" s="28">
        <f t="shared" si="44"/>
        <v>0</v>
      </c>
      <c r="H112" s="28">
        <f t="shared" si="44"/>
        <v>0</v>
      </c>
      <c r="I112" s="28">
        <f t="shared" si="44"/>
        <v>0</v>
      </c>
      <c r="J112" s="67"/>
    </row>
    <row r="113" spans="1:10" ht="12.6" customHeight="1">
      <c r="A113" s="122" t="s">
        <v>308</v>
      </c>
      <c r="B113" s="28">
        <f t="shared" si="28"/>
        <v>0</v>
      </c>
      <c r="C113" s="67"/>
      <c r="D113" s="67"/>
      <c r="E113" s="67"/>
      <c r="F113" s="67"/>
      <c r="G113" s="67"/>
      <c r="H113" s="67"/>
      <c r="I113" s="67"/>
      <c r="J113" s="46"/>
    </row>
    <row r="114" spans="1:10" s="11" customFormat="1" ht="12.6" customHeight="1">
      <c r="A114" s="122" t="s">
        <v>309</v>
      </c>
      <c r="B114" s="28">
        <f t="shared" si="28"/>
        <v>0</v>
      </c>
      <c r="C114" s="67"/>
      <c r="D114" s="67"/>
      <c r="E114" s="67"/>
      <c r="F114" s="67"/>
      <c r="G114" s="67"/>
      <c r="H114" s="67"/>
      <c r="I114" s="67"/>
      <c r="J114" s="46"/>
    </row>
    <row r="115" spans="1:10" s="11" customFormat="1" ht="20.100000000000001" customHeight="1">
      <c r="A115" s="116" t="s">
        <v>284</v>
      </c>
      <c r="B115" s="28">
        <f t="shared" si="28"/>
        <v>0</v>
      </c>
      <c r="C115" s="67"/>
      <c r="D115" s="67"/>
      <c r="E115" s="67"/>
      <c r="F115" s="67"/>
      <c r="G115" s="67"/>
      <c r="H115" s="67"/>
      <c r="I115" s="67"/>
      <c r="J115" s="67"/>
    </row>
    <row r="116" spans="1:10" ht="12.6" customHeight="1">
      <c r="A116" s="117" t="s">
        <v>285</v>
      </c>
      <c r="B116" s="28">
        <f t="shared" si="28"/>
        <v>0</v>
      </c>
      <c r="C116" s="28">
        <f t="shared" ref="C116:J116" si="45">+C120+C117+C123</f>
        <v>0</v>
      </c>
      <c r="D116" s="28">
        <f t="shared" si="45"/>
        <v>0</v>
      </c>
      <c r="E116" s="28">
        <f t="shared" si="45"/>
        <v>0</v>
      </c>
      <c r="F116" s="28">
        <f t="shared" si="45"/>
        <v>0</v>
      </c>
      <c r="G116" s="28">
        <f t="shared" si="45"/>
        <v>0</v>
      </c>
      <c r="H116" s="28">
        <f t="shared" si="45"/>
        <v>0</v>
      </c>
      <c r="I116" s="28">
        <f t="shared" si="45"/>
        <v>0</v>
      </c>
      <c r="J116" s="28">
        <f t="shared" si="45"/>
        <v>0</v>
      </c>
    </row>
    <row r="117" spans="1:10" ht="12.6" customHeight="1">
      <c r="A117" s="124" t="s">
        <v>286</v>
      </c>
      <c r="B117" s="28">
        <f t="shared" si="28"/>
        <v>0</v>
      </c>
      <c r="C117" s="28">
        <f t="shared" ref="C117:I117" si="46">+C118+C119</f>
        <v>0</v>
      </c>
      <c r="D117" s="28">
        <f t="shared" si="46"/>
        <v>0</v>
      </c>
      <c r="E117" s="28">
        <f t="shared" si="46"/>
        <v>0</v>
      </c>
      <c r="F117" s="28">
        <f t="shared" si="46"/>
        <v>0</v>
      </c>
      <c r="G117" s="28">
        <f t="shared" si="46"/>
        <v>0</v>
      </c>
      <c r="H117" s="28">
        <f t="shared" si="46"/>
        <v>0</v>
      </c>
      <c r="I117" s="28">
        <f t="shared" si="46"/>
        <v>0</v>
      </c>
      <c r="J117" s="67"/>
    </row>
    <row r="118" spans="1:10" s="11" customFormat="1" ht="12.6" customHeight="1">
      <c r="A118" s="120" t="s">
        <v>308</v>
      </c>
      <c r="B118" s="28">
        <f t="shared" si="28"/>
        <v>0</v>
      </c>
      <c r="C118" s="67"/>
      <c r="D118" s="67"/>
      <c r="E118" s="67"/>
      <c r="F118" s="67"/>
      <c r="G118" s="67"/>
      <c r="H118" s="67"/>
      <c r="I118" s="67"/>
      <c r="J118" s="46"/>
    </row>
    <row r="119" spans="1:10" ht="12.6" customHeight="1">
      <c r="A119" s="120" t="s">
        <v>309</v>
      </c>
      <c r="B119" s="28">
        <f t="shared" si="28"/>
        <v>0</v>
      </c>
      <c r="C119" s="67"/>
      <c r="D119" s="67"/>
      <c r="E119" s="67"/>
      <c r="F119" s="67"/>
      <c r="G119" s="67"/>
      <c r="H119" s="67"/>
      <c r="I119" s="67"/>
      <c r="J119" s="46"/>
    </row>
    <row r="120" spans="1:10" ht="12.6" customHeight="1">
      <c r="A120" s="124" t="s">
        <v>287</v>
      </c>
      <c r="B120" s="28">
        <f t="shared" si="28"/>
        <v>0</v>
      </c>
      <c r="C120" s="28">
        <f t="shared" ref="C120:I120" si="47">+C121+C122</f>
        <v>0</v>
      </c>
      <c r="D120" s="28">
        <f t="shared" si="47"/>
        <v>0</v>
      </c>
      <c r="E120" s="28">
        <f t="shared" si="47"/>
        <v>0</v>
      </c>
      <c r="F120" s="28">
        <f t="shared" si="47"/>
        <v>0</v>
      </c>
      <c r="G120" s="28">
        <f t="shared" si="47"/>
        <v>0</v>
      </c>
      <c r="H120" s="28">
        <f t="shared" si="47"/>
        <v>0</v>
      </c>
      <c r="I120" s="28">
        <f t="shared" si="47"/>
        <v>0</v>
      </c>
      <c r="J120" s="67"/>
    </row>
    <row r="121" spans="1:10" ht="12.6" customHeight="1">
      <c r="A121" s="120" t="s">
        <v>308</v>
      </c>
      <c r="B121" s="28">
        <f t="shared" si="28"/>
        <v>0</v>
      </c>
      <c r="C121" s="67"/>
      <c r="D121" s="67"/>
      <c r="E121" s="67"/>
      <c r="F121" s="67"/>
      <c r="G121" s="67"/>
      <c r="H121" s="67"/>
      <c r="I121" s="67"/>
      <c r="J121" s="46"/>
    </row>
    <row r="122" spans="1:10" ht="12.6" customHeight="1">
      <c r="A122" s="120" t="s">
        <v>309</v>
      </c>
      <c r="B122" s="28">
        <f t="shared" si="28"/>
        <v>0</v>
      </c>
      <c r="C122" s="67"/>
      <c r="D122" s="67"/>
      <c r="E122" s="67"/>
      <c r="F122" s="67"/>
      <c r="G122" s="67"/>
      <c r="H122" s="67"/>
      <c r="I122" s="67"/>
      <c r="J122" s="46"/>
    </row>
    <row r="123" spans="1:10" ht="12.6" customHeight="1">
      <c r="A123" s="122" t="s">
        <v>281</v>
      </c>
      <c r="B123" s="28">
        <f t="shared" si="28"/>
        <v>0</v>
      </c>
      <c r="C123" s="28">
        <f t="shared" ref="C123:I123" si="48">+C124+C125</f>
        <v>0</v>
      </c>
      <c r="D123" s="28">
        <f t="shared" si="48"/>
        <v>0</v>
      </c>
      <c r="E123" s="28">
        <f t="shared" si="48"/>
        <v>0</v>
      </c>
      <c r="F123" s="28">
        <f t="shared" si="48"/>
        <v>0</v>
      </c>
      <c r="G123" s="28">
        <f t="shared" si="48"/>
        <v>0</v>
      </c>
      <c r="H123" s="28">
        <f t="shared" si="48"/>
        <v>0</v>
      </c>
      <c r="I123" s="28">
        <f t="shared" si="48"/>
        <v>0</v>
      </c>
      <c r="J123" s="67"/>
    </row>
    <row r="124" spans="1:10" ht="12.6" customHeight="1">
      <c r="A124" s="120" t="s">
        <v>308</v>
      </c>
      <c r="B124" s="28">
        <f t="shared" si="28"/>
        <v>0</v>
      </c>
      <c r="C124" s="67"/>
      <c r="D124" s="67"/>
      <c r="E124" s="67"/>
      <c r="F124" s="67"/>
      <c r="G124" s="67"/>
      <c r="H124" s="67"/>
      <c r="I124" s="67"/>
      <c r="J124" s="46"/>
    </row>
    <row r="125" spans="1:10" ht="12.6" customHeight="1">
      <c r="A125" s="120" t="s">
        <v>309</v>
      </c>
      <c r="B125" s="28">
        <f t="shared" si="28"/>
        <v>0</v>
      </c>
      <c r="C125" s="67"/>
      <c r="D125" s="67"/>
      <c r="E125" s="67"/>
      <c r="F125" s="67"/>
      <c r="G125" s="67"/>
      <c r="H125" s="67"/>
      <c r="I125" s="67"/>
      <c r="J125" s="46"/>
    </row>
    <row r="126" spans="1:10" ht="12.6" customHeight="1">
      <c r="A126" s="117" t="s">
        <v>331</v>
      </c>
      <c r="B126" s="28">
        <f t="shared" si="28"/>
        <v>0</v>
      </c>
      <c r="C126" s="28">
        <f t="shared" ref="C126:I126" si="49">+C127</f>
        <v>0</v>
      </c>
      <c r="D126" s="28">
        <f t="shared" si="49"/>
        <v>0</v>
      </c>
      <c r="E126" s="28">
        <f t="shared" si="49"/>
        <v>0</v>
      </c>
      <c r="F126" s="28">
        <f t="shared" si="49"/>
        <v>0</v>
      </c>
      <c r="G126" s="28">
        <f t="shared" si="49"/>
        <v>0</v>
      </c>
      <c r="H126" s="28">
        <f t="shared" si="49"/>
        <v>0</v>
      </c>
      <c r="I126" s="28">
        <f t="shared" si="49"/>
        <v>0</v>
      </c>
      <c r="J126" s="28">
        <f>+J127+J130</f>
        <v>0</v>
      </c>
    </row>
    <row r="127" spans="1:10" ht="12.6" customHeight="1">
      <c r="A127" s="151" t="s">
        <v>332</v>
      </c>
      <c r="B127" s="28">
        <f t="shared" si="28"/>
        <v>0</v>
      </c>
      <c r="C127" s="28">
        <f t="shared" ref="C127:I127" si="50">+C128+C129</f>
        <v>0</v>
      </c>
      <c r="D127" s="28">
        <f t="shared" si="50"/>
        <v>0</v>
      </c>
      <c r="E127" s="28">
        <f t="shared" si="50"/>
        <v>0</v>
      </c>
      <c r="F127" s="28">
        <f t="shared" si="50"/>
        <v>0</v>
      </c>
      <c r="G127" s="28">
        <f t="shared" si="50"/>
        <v>0</v>
      </c>
      <c r="H127" s="28">
        <f t="shared" si="50"/>
        <v>0</v>
      </c>
      <c r="I127" s="28">
        <f t="shared" si="50"/>
        <v>0</v>
      </c>
    </row>
    <row r="128" spans="1:10" ht="12.6" customHeight="1">
      <c r="A128" s="120" t="s">
        <v>308</v>
      </c>
      <c r="B128" s="28">
        <f t="shared" si="28"/>
        <v>0</v>
      </c>
      <c r="C128" s="67"/>
      <c r="D128" s="67"/>
      <c r="E128" s="67"/>
      <c r="F128" s="67"/>
      <c r="G128" s="67"/>
      <c r="H128" s="67"/>
      <c r="I128" s="67"/>
    </row>
    <row r="129" spans="1:10" ht="12.6" customHeight="1">
      <c r="A129" s="120" t="s">
        <v>309</v>
      </c>
      <c r="B129" s="28">
        <f t="shared" si="28"/>
        <v>0</v>
      </c>
      <c r="C129" s="67"/>
      <c r="D129" s="67"/>
      <c r="E129" s="67"/>
      <c r="F129" s="67"/>
      <c r="G129" s="67"/>
      <c r="H129" s="67"/>
      <c r="I129" s="67"/>
    </row>
    <row r="130" spans="1:10" ht="20.100000000000001" customHeight="1">
      <c r="A130" s="151" t="s">
        <v>291</v>
      </c>
      <c r="B130" s="28">
        <f t="shared" si="28"/>
        <v>0</v>
      </c>
      <c r="J130" s="67"/>
    </row>
    <row r="131" spans="1:10" ht="12.6" customHeight="1">
      <c r="A131" s="123" t="s">
        <v>294</v>
      </c>
      <c r="B131" s="28">
        <f t="shared" si="28"/>
        <v>0</v>
      </c>
      <c r="C131" s="28">
        <f t="shared" ref="C131:I131" si="51">+C132+C133</f>
        <v>0</v>
      </c>
      <c r="D131" s="28">
        <f t="shared" si="51"/>
        <v>0</v>
      </c>
      <c r="E131" s="28">
        <f t="shared" si="51"/>
        <v>0</v>
      </c>
      <c r="F131" s="28">
        <f t="shared" si="51"/>
        <v>0</v>
      </c>
      <c r="G131" s="28">
        <f t="shared" si="51"/>
        <v>0</v>
      </c>
      <c r="H131" s="28">
        <f t="shared" si="51"/>
        <v>0</v>
      </c>
      <c r="I131" s="28">
        <f t="shared" si="51"/>
        <v>0</v>
      </c>
      <c r="J131" s="67"/>
    </row>
    <row r="132" spans="1:10" s="11" customFormat="1" ht="12.6" customHeight="1">
      <c r="A132" s="120" t="s">
        <v>308</v>
      </c>
      <c r="B132" s="28">
        <f t="shared" si="28"/>
        <v>0</v>
      </c>
      <c r="C132" s="67"/>
      <c r="D132" s="67"/>
      <c r="E132" s="67"/>
      <c r="F132" s="67"/>
      <c r="G132" s="67"/>
      <c r="H132" s="67"/>
      <c r="I132" s="67"/>
      <c r="J132" s="46"/>
    </row>
    <row r="133" spans="1:10" ht="12.6" customHeight="1">
      <c r="A133" s="120" t="s">
        <v>309</v>
      </c>
      <c r="B133" s="28">
        <f t="shared" si="28"/>
        <v>0</v>
      </c>
      <c r="C133" s="67"/>
      <c r="D133" s="67"/>
      <c r="E133" s="67"/>
      <c r="F133" s="67"/>
      <c r="G133" s="67"/>
      <c r="H133" s="67"/>
      <c r="I133" s="67"/>
      <c r="J133" s="46"/>
    </row>
    <row r="134" spans="1:10" s="11" customFormat="1">
      <c r="A134" s="116" t="s">
        <v>298</v>
      </c>
      <c r="B134" s="28">
        <f>SUM(C134:J134)</f>
        <v>0</v>
      </c>
      <c r="C134" s="67"/>
      <c r="D134" s="67"/>
      <c r="E134" s="67"/>
      <c r="F134" s="67"/>
      <c r="G134" s="67"/>
      <c r="H134" s="67"/>
      <c r="I134" s="67"/>
      <c r="J134" s="67"/>
    </row>
    <row r="135" spans="1:10" ht="12.6" customHeight="1">
      <c r="A135" s="116" t="s">
        <v>299</v>
      </c>
      <c r="B135" s="28">
        <f>SUM(C135:J135)</f>
        <v>0</v>
      </c>
      <c r="C135" s="67"/>
      <c r="D135" s="67"/>
      <c r="E135" s="67"/>
      <c r="F135" s="67"/>
      <c r="G135" s="67"/>
      <c r="H135" s="67"/>
      <c r="I135" s="67"/>
      <c r="J135" s="67"/>
    </row>
    <row r="136" spans="1:10" s="11" customFormat="1" ht="12.6" customHeight="1">
      <c r="A136" s="125" t="s">
        <v>334</v>
      </c>
      <c r="B136" s="157">
        <f>SUM(C136:J136)</f>
        <v>0</v>
      </c>
      <c r="C136" s="157">
        <f t="shared" ref="C136:I136" si="52">+C67+C80+C82-C90+C98+C109+C112+C115-C116-C126+C131+C134+C135</f>
        <v>0</v>
      </c>
      <c r="D136" s="157">
        <f t="shared" si="52"/>
        <v>0</v>
      </c>
      <c r="E136" s="157">
        <f t="shared" si="52"/>
        <v>0</v>
      </c>
      <c r="F136" s="157">
        <f t="shared" si="52"/>
        <v>0</v>
      </c>
      <c r="G136" s="157">
        <f t="shared" si="52"/>
        <v>0</v>
      </c>
      <c r="H136" s="157">
        <f t="shared" si="52"/>
        <v>0</v>
      </c>
      <c r="I136" s="157">
        <f t="shared" si="52"/>
        <v>0</v>
      </c>
      <c r="J136" s="157">
        <f>+J81+J82-J90+J98+J109+J112+J115-J116-J126+J131+J134+J135</f>
        <v>0</v>
      </c>
    </row>
  </sheetData>
  <sheetProtection password="C69E" sheet="1" objects="1" scenarios="1"/>
  <phoneticPr fontId="0" type="noConversion"/>
  <dataValidations count="1">
    <dataValidation type="decimal" allowBlank="1" showInputMessage="1" showErrorMessage="1" errorTitle="Seguros de Vida" error="Esta célula deverá conter um valor numérico" sqref="C96:J101 C88:I90 C107:J108 C132:J136 C81:J81 C29:I30 C26:I27 C21:I22 C12:I13 C128:I129 C69:I73 C78:I79 C42:I43 C65:I66 C55:I56 C51:I52 C62:I63 C38:I39 C35:I36 C8:I9 C124:I125 C75:I76 C32:I33 C103:I105 C118:I122 C92:I94 C45:I46 C84:I86 C59:I60 C110:I111 C18:I19 C15:I16 C48:I49 C113:J115 J117:J125 J109:J112 J83 J86:J91 J130:J131 J94:J106" xr:uid="{00000000-0002-0000-0B00-000000000000}">
      <formula1>-9.99999999999999E+76</formula1>
      <formula2>9.99999999999999E+69</formula2>
    </dataValidation>
  </dataValidations>
  <pageMargins left="0.75" right="0.75" top="1" bottom="1" header="0" footer="0"/>
  <pageSetup paperSize="9" scale="95" fitToHeight="2" orientation="portrait" r:id="rId1"/>
  <headerFooter alignWithMargins="0"/>
  <ignoredErrors>
    <ignoredError sqref="B1:B5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>
    <pageSetUpPr fitToPage="1"/>
  </sheetPr>
  <dimension ref="A1:E136"/>
  <sheetViews>
    <sheetView showGridLines="0" zoomScaleNormal="100" workbookViewId="0"/>
  </sheetViews>
  <sheetFormatPr defaultColWidth="10.7109375" defaultRowHeight="10.15"/>
  <cols>
    <col min="1" max="1" width="79.5703125" style="38" bestFit="1" customWidth="1"/>
    <col min="2" max="5" width="18.28515625" style="2" customWidth="1"/>
    <col min="6" max="16384" width="10.7109375" style="2"/>
  </cols>
  <sheetData>
    <row r="1" spans="1:5">
      <c r="A1" s="9" t="s">
        <v>343</v>
      </c>
    </row>
    <row r="2" spans="1:5">
      <c r="A2" s="42" t="s">
        <v>1</v>
      </c>
      <c r="B2" s="43" t="str">
        <f>IF(+Cabeçalho!B2=0,"",Cabeçalho!B2)</f>
        <v/>
      </c>
      <c r="D2" s="9"/>
    </row>
    <row r="3" spans="1:5">
      <c r="A3" s="42" t="s">
        <v>2</v>
      </c>
      <c r="B3" s="61" t="str">
        <f>IF(+Cabeçalho!B3=0,"",Cabeçalho!B3)</f>
        <v/>
      </c>
      <c r="D3" s="9"/>
    </row>
    <row r="4" spans="1:5">
      <c r="A4" s="40" t="s">
        <v>10</v>
      </c>
      <c r="B4" s="13"/>
    </row>
    <row r="5" spans="1:5" s="9" customFormat="1" ht="61.15">
      <c r="A5" s="95" t="s">
        <v>344</v>
      </c>
      <c r="B5" s="55" t="s">
        <v>345</v>
      </c>
      <c r="C5" s="55" t="s">
        <v>346</v>
      </c>
      <c r="D5" s="55" t="s">
        <v>204</v>
      </c>
      <c r="E5" s="56" t="s">
        <v>338</v>
      </c>
    </row>
    <row r="6" spans="1:5" s="9" customFormat="1" ht="12.6" customHeight="1">
      <c r="A6" s="108" t="s">
        <v>262</v>
      </c>
      <c r="B6" s="28">
        <f t="shared" ref="B6:B69" si="0">SUM(C6:E6)</f>
        <v>0</v>
      </c>
      <c r="C6" s="28">
        <f>+C7+C10</f>
        <v>0</v>
      </c>
      <c r="D6" s="28">
        <f>+D7+D10</f>
        <v>0</v>
      </c>
      <c r="E6" s="104"/>
    </row>
    <row r="7" spans="1:5" s="9" customFormat="1" ht="12.6" customHeight="1">
      <c r="A7" s="109" t="s">
        <v>42</v>
      </c>
      <c r="B7" s="28">
        <f t="shared" si="0"/>
        <v>0</v>
      </c>
      <c r="C7" s="28">
        <f>+C8+C9</f>
        <v>0</v>
      </c>
      <c r="D7" s="28">
        <f>+D8+D9</f>
        <v>0</v>
      </c>
      <c r="E7" s="104"/>
    </row>
    <row r="8" spans="1:5" s="9" customFormat="1" ht="12.6" customHeight="1">
      <c r="A8" s="120" t="s">
        <v>308</v>
      </c>
      <c r="B8" s="28">
        <f t="shared" si="0"/>
        <v>0</v>
      </c>
      <c r="C8" s="67"/>
      <c r="D8" s="67"/>
      <c r="E8" s="104"/>
    </row>
    <row r="9" spans="1:5" s="9" customFormat="1" ht="12.6" customHeight="1">
      <c r="A9" s="120" t="s">
        <v>309</v>
      </c>
      <c r="B9" s="28">
        <f t="shared" si="0"/>
        <v>0</v>
      </c>
      <c r="C9" s="67"/>
      <c r="D9" s="67"/>
      <c r="E9" s="104"/>
    </row>
    <row r="10" spans="1:5" s="9" customFormat="1" ht="12.6" customHeight="1">
      <c r="A10" s="113" t="s">
        <v>73</v>
      </c>
      <c r="B10" s="28">
        <f t="shared" si="0"/>
        <v>0</v>
      </c>
      <c r="C10" s="28">
        <f>+C11+C14+C17+C20</f>
        <v>0</v>
      </c>
      <c r="D10" s="28">
        <f>+D11+D14+D17+D20</f>
        <v>0</v>
      </c>
      <c r="E10" s="104"/>
    </row>
    <row r="11" spans="1:5" s="9" customFormat="1" ht="12.6" customHeight="1">
      <c r="A11" s="110" t="s">
        <v>310</v>
      </c>
      <c r="B11" s="28">
        <f t="shared" si="0"/>
        <v>0</v>
      </c>
      <c r="C11" s="28">
        <f>+C12+C13</f>
        <v>0</v>
      </c>
      <c r="D11" s="28">
        <f>+D12+D13</f>
        <v>0</v>
      </c>
      <c r="E11" s="104"/>
    </row>
    <row r="12" spans="1:5" s="9" customFormat="1" ht="12.6" customHeight="1">
      <c r="A12" s="119" t="s">
        <v>308</v>
      </c>
      <c r="B12" s="28">
        <f t="shared" si="0"/>
        <v>0</v>
      </c>
      <c r="C12" s="67"/>
      <c r="D12" s="67"/>
      <c r="E12" s="104"/>
    </row>
    <row r="13" spans="1:5" s="9" customFormat="1" ht="12.6" customHeight="1">
      <c r="A13" s="119" t="s">
        <v>309</v>
      </c>
      <c r="B13" s="28">
        <f t="shared" si="0"/>
        <v>0</v>
      </c>
      <c r="C13" s="67"/>
      <c r="D13" s="67"/>
      <c r="E13" s="104"/>
    </row>
    <row r="14" spans="1:5" s="9" customFormat="1" ht="12.6" customHeight="1">
      <c r="A14" s="110" t="s">
        <v>311</v>
      </c>
      <c r="B14" s="28">
        <f t="shared" si="0"/>
        <v>0</v>
      </c>
      <c r="C14" s="28">
        <f>+C15+C16</f>
        <v>0</v>
      </c>
      <c r="D14" s="28">
        <f>+D15+D16</f>
        <v>0</v>
      </c>
      <c r="E14" s="104"/>
    </row>
    <row r="15" spans="1:5" s="9" customFormat="1" ht="12.6" customHeight="1">
      <c r="A15" s="119" t="s">
        <v>308</v>
      </c>
      <c r="B15" s="28">
        <f t="shared" si="0"/>
        <v>0</v>
      </c>
      <c r="C15" s="67"/>
      <c r="D15" s="67"/>
      <c r="E15" s="104"/>
    </row>
    <row r="16" spans="1:5" s="9" customFormat="1" ht="12.6" customHeight="1">
      <c r="A16" s="119" t="s">
        <v>309</v>
      </c>
      <c r="B16" s="28">
        <f t="shared" si="0"/>
        <v>0</v>
      </c>
      <c r="C16" s="67"/>
      <c r="D16" s="67"/>
      <c r="E16" s="104"/>
    </row>
    <row r="17" spans="1:5" s="9" customFormat="1" ht="12.6" customHeight="1">
      <c r="A17" s="110" t="s">
        <v>312</v>
      </c>
      <c r="B17" s="28">
        <f t="shared" si="0"/>
        <v>0</v>
      </c>
      <c r="C17" s="28">
        <f>+C18+C19</f>
        <v>0</v>
      </c>
      <c r="D17" s="28">
        <f>+D18+D19</f>
        <v>0</v>
      </c>
      <c r="E17" s="104"/>
    </row>
    <row r="18" spans="1:5" s="9" customFormat="1" ht="12.6" customHeight="1">
      <c r="A18" s="119" t="s">
        <v>308</v>
      </c>
      <c r="B18" s="28">
        <f t="shared" si="0"/>
        <v>0</v>
      </c>
      <c r="C18" s="67"/>
      <c r="D18" s="67"/>
      <c r="E18" s="104"/>
    </row>
    <row r="19" spans="1:5" s="9" customFormat="1" ht="12.6" customHeight="1">
      <c r="A19" s="119" t="s">
        <v>309</v>
      </c>
      <c r="B19" s="28">
        <f t="shared" si="0"/>
        <v>0</v>
      </c>
      <c r="C19" s="67"/>
      <c r="D19" s="67"/>
      <c r="E19" s="104"/>
    </row>
    <row r="20" spans="1:5" s="9" customFormat="1" ht="12.6" customHeight="1">
      <c r="A20" s="111" t="s">
        <v>313</v>
      </c>
      <c r="B20" s="28">
        <f t="shared" si="0"/>
        <v>0</v>
      </c>
      <c r="C20" s="28">
        <f>+C21+C22</f>
        <v>0</v>
      </c>
      <c r="D20" s="28">
        <f>+D21+D22</f>
        <v>0</v>
      </c>
      <c r="E20" s="104"/>
    </row>
    <row r="21" spans="1:5" s="9" customFormat="1" ht="12.6" customHeight="1">
      <c r="A21" s="119" t="s">
        <v>308</v>
      </c>
      <c r="B21" s="28">
        <f t="shared" si="0"/>
        <v>0</v>
      </c>
      <c r="C21" s="67"/>
      <c r="D21" s="67"/>
      <c r="E21" s="104"/>
    </row>
    <row r="22" spans="1:5" s="9" customFormat="1" ht="12.6" customHeight="1">
      <c r="A22" s="119" t="s">
        <v>309</v>
      </c>
      <c r="B22" s="28">
        <f t="shared" si="0"/>
        <v>0</v>
      </c>
      <c r="C22" s="67"/>
      <c r="D22" s="67"/>
      <c r="E22" s="104"/>
    </row>
    <row r="23" spans="1:5" s="9" customFormat="1" ht="12.6" customHeight="1">
      <c r="A23" s="112" t="s">
        <v>263</v>
      </c>
      <c r="B23" s="28">
        <f t="shared" si="0"/>
        <v>0</v>
      </c>
      <c r="C23" s="28">
        <f>+C24+C31+C34+C37</f>
        <v>0</v>
      </c>
      <c r="D23" s="28">
        <f>+D24+D31+D34+D37</f>
        <v>0</v>
      </c>
      <c r="E23" s="104"/>
    </row>
    <row r="24" spans="1:5" s="9" customFormat="1" ht="12.6" customHeight="1">
      <c r="A24" s="113" t="s">
        <v>314</v>
      </c>
      <c r="B24" s="28">
        <f t="shared" si="0"/>
        <v>0</v>
      </c>
      <c r="C24" s="28">
        <f>+C25+C28</f>
        <v>0</v>
      </c>
      <c r="D24" s="28">
        <f>+D25+D28</f>
        <v>0</v>
      </c>
      <c r="E24" s="104"/>
    </row>
    <row r="25" spans="1:5" s="9" customFormat="1" ht="12.6" customHeight="1">
      <c r="A25" s="114" t="s">
        <v>315</v>
      </c>
      <c r="B25" s="28">
        <f t="shared" si="0"/>
        <v>0</v>
      </c>
      <c r="C25" s="28">
        <f>+C26+C27</f>
        <v>0</v>
      </c>
      <c r="D25" s="28">
        <f>+D26+D27</f>
        <v>0</v>
      </c>
      <c r="E25" s="104"/>
    </row>
    <row r="26" spans="1:5" s="9" customFormat="1" ht="12.6" customHeight="1">
      <c r="A26" s="119" t="s">
        <v>308</v>
      </c>
      <c r="B26" s="28">
        <f t="shared" si="0"/>
        <v>0</v>
      </c>
      <c r="C26" s="67"/>
      <c r="D26" s="67"/>
      <c r="E26" s="104"/>
    </row>
    <row r="27" spans="1:5" s="9" customFormat="1" ht="12.6" customHeight="1">
      <c r="A27" s="119" t="s">
        <v>309</v>
      </c>
      <c r="B27" s="28">
        <f t="shared" si="0"/>
        <v>0</v>
      </c>
      <c r="C27" s="67"/>
      <c r="D27" s="67"/>
      <c r="E27" s="104"/>
    </row>
    <row r="28" spans="1:5" s="9" customFormat="1" ht="12.6" customHeight="1">
      <c r="A28" s="114" t="s">
        <v>316</v>
      </c>
      <c r="B28" s="28">
        <f t="shared" si="0"/>
        <v>0</v>
      </c>
      <c r="C28" s="28">
        <f>+C29+C30</f>
        <v>0</v>
      </c>
      <c r="D28" s="28">
        <f>+D29+D30</f>
        <v>0</v>
      </c>
      <c r="E28" s="104"/>
    </row>
    <row r="29" spans="1:5" s="9" customFormat="1" ht="12.6" customHeight="1">
      <c r="A29" s="119" t="s">
        <v>308</v>
      </c>
      <c r="B29" s="28">
        <f t="shared" si="0"/>
        <v>0</v>
      </c>
      <c r="C29" s="67"/>
      <c r="D29" s="67"/>
      <c r="E29" s="104"/>
    </row>
    <row r="30" spans="1:5" s="9" customFormat="1" ht="12.6" customHeight="1">
      <c r="A30" s="119" t="s">
        <v>309</v>
      </c>
      <c r="B30" s="28">
        <f t="shared" si="0"/>
        <v>0</v>
      </c>
      <c r="C30" s="67"/>
      <c r="D30" s="67"/>
      <c r="E30" s="104"/>
    </row>
    <row r="31" spans="1:5" s="9" customFormat="1" ht="12.6" customHeight="1">
      <c r="A31" s="113" t="s">
        <v>317</v>
      </c>
      <c r="B31" s="28">
        <f t="shared" si="0"/>
        <v>0</v>
      </c>
      <c r="C31" s="28">
        <f>+C32+C33</f>
        <v>0</v>
      </c>
      <c r="D31" s="28">
        <f>+D32+D33</f>
        <v>0</v>
      </c>
      <c r="E31" s="104"/>
    </row>
    <row r="32" spans="1:5" s="9" customFormat="1" ht="12.6" customHeight="1">
      <c r="A32" s="120" t="s">
        <v>308</v>
      </c>
      <c r="B32" s="28">
        <f t="shared" si="0"/>
        <v>0</v>
      </c>
      <c r="C32" s="67"/>
      <c r="D32" s="67"/>
      <c r="E32" s="104"/>
    </row>
    <row r="33" spans="1:5" s="9" customFormat="1" ht="12.6" customHeight="1">
      <c r="A33" s="120" t="s">
        <v>309</v>
      </c>
      <c r="B33" s="28">
        <f t="shared" si="0"/>
        <v>0</v>
      </c>
      <c r="C33" s="67"/>
      <c r="D33" s="67"/>
      <c r="E33" s="104"/>
    </row>
    <row r="34" spans="1:5" s="9" customFormat="1" ht="12.6" customHeight="1">
      <c r="A34" s="113" t="s">
        <v>318</v>
      </c>
      <c r="B34" s="28">
        <f t="shared" si="0"/>
        <v>0</v>
      </c>
      <c r="C34" s="28">
        <f>+C35+C36</f>
        <v>0</v>
      </c>
      <c r="D34" s="28">
        <f>+D35+D36</f>
        <v>0</v>
      </c>
      <c r="E34" s="104"/>
    </row>
    <row r="35" spans="1:5" s="9" customFormat="1" ht="12.6" customHeight="1">
      <c r="A35" s="120" t="s">
        <v>308</v>
      </c>
      <c r="B35" s="28">
        <f t="shared" si="0"/>
        <v>0</v>
      </c>
      <c r="C35" s="67"/>
      <c r="D35" s="67"/>
      <c r="E35" s="104"/>
    </row>
    <row r="36" spans="1:5" s="9" customFormat="1" ht="12.6" customHeight="1">
      <c r="A36" s="120" t="s">
        <v>309</v>
      </c>
      <c r="B36" s="28">
        <f t="shared" si="0"/>
        <v>0</v>
      </c>
      <c r="C36" s="67"/>
      <c r="D36" s="67"/>
      <c r="E36" s="104"/>
    </row>
    <row r="37" spans="1:5" s="9" customFormat="1" ht="12.6" customHeight="1">
      <c r="A37" s="113" t="s">
        <v>319</v>
      </c>
      <c r="B37" s="28">
        <f t="shared" si="0"/>
        <v>0</v>
      </c>
      <c r="C37" s="28">
        <f>+C38+C39</f>
        <v>0</v>
      </c>
      <c r="D37" s="28">
        <f>+D38+D39</f>
        <v>0</v>
      </c>
      <c r="E37" s="104"/>
    </row>
    <row r="38" spans="1:5" s="9" customFormat="1" ht="12.6" customHeight="1">
      <c r="A38" s="120" t="s">
        <v>308</v>
      </c>
      <c r="B38" s="28">
        <f t="shared" si="0"/>
        <v>0</v>
      </c>
      <c r="C38" s="67"/>
      <c r="D38" s="67"/>
      <c r="E38" s="104"/>
    </row>
    <row r="39" spans="1:5" s="9" customFormat="1" ht="12.6" customHeight="1">
      <c r="A39" s="120" t="s">
        <v>309</v>
      </c>
      <c r="B39" s="28">
        <f t="shared" si="0"/>
        <v>0</v>
      </c>
      <c r="C39" s="67"/>
      <c r="D39" s="67"/>
      <c r="E39" s="104"/>
    </row>
    <row r="40" spans="1:5" s="9" customFormat="1" ht="12.6" customHeight="1">
      <c r="A40" s="112" t="s">
        <v>264</v>
      </c>
      <c r="B40" s="28">
        <f t="shared" si="0"/>
        <v>0</v>
      </c>
      <c r="C40" s="28">
        <f>+C41+C44+C47+C50</f>
        <v>0</v>
      </c>
      <c r="D40" s="28">
        <f>+D41+D44+D47+D50</f>
        <v>0</v>
      </c>
      <c r="E40" s="104"/>
    </row>
    <row r="41" spans="1:5" s="9" customFormat="1" ht="12.6" customHeight="1">
      <c r="A41" s="113" t="s">
        <v>320</v>
      </c>
      <c r="B41" s="28">
        <f t="shared" si="0"/>
        <v>0</v>
      </c>
      <c r="C41" s="28">
        <f>+C42+C43</f>
        <v>0</v>
      </c>
      <c r="D41" s="28">
        <f>+D42+D43</f>
        <v>0</v>
      </c>
      <c r="E41" s="104"/>
    </row>
    <row r="42" spans="1:5" s="9" customFormat="1" ht="12.6" customHeight="1">
      <c r="A42" s="120" t="s">
        <v>308</v>
      </c>
      <c r="B42" s="28">
        <f t="shared" si="0"/>
        <v>0</v>
      </c>
      <c r="C42" s="67"/>
      <c r="D42" s="67"/>
      <c r="E42" s="104"/>
    </row>
    <row r="43" spans="1:5" s="9" customFormat="1" ht="12.6" customHeight="1">
      <c r="A43" s="120" t="s">
        <v>309</v>
      </c>
      <c r="B43" s="28">
        <f t="shared" si="0"/>
        <v>0</v>
      </c>
      <c r="C43" s="67"/>
      <c r="D43" s="67"/>
      <c r="E43" s="104"/>
    </row>
    <row r="44" spans="1:5" s="9" customFormat="1" ht="12.6" customHeight="1">
      <c r="A44" s="113" t="s">
        <v>321</v>
      </c>
      <c r="B44" s="28">
        <f t="shared" si="0"/>
        <v>0</v>
      </c>
      <c r="C44" s="28">
        <f>+C45+C46</f>
        <v>0</v>
      </c>
      <c r="D44" s="28">
        <f>+D45+D46</f>
        <v>0</v>
      </c>
      <c r="E44" s="104"/>
    </row>
    <row r="45" spans="1:5" s="9" customFormat="1" ht="12.6" customHeight="1">
      <c r="A45" s="120" t="s">
        <v>308</v>
      </c>
      <c r="B45" s="28">
        <f t="shared" si="0"/>
        <v>0</v>
      </c>
      <c r="C45" s="67"/>
      <c r="D45" s="67"/>
      <c r="E45" s="104"/>
    </row>
    <row r="46" spans="1:5" s="9" customFormat="1" ht="12.6" customHeight="1">
      <c r="A46" s="120" t="s">
        <v>309</v>
      </c>
      <c r="B46" s="28">
        <f t="shared" si="0"/>
        <v>0</v>
      </c>
      <c r="C46" s="67"/>
      <c r="D46" s="67"/>
      <c r="E46" s="104"/>
    </row>
    <row r="47" spans="1:5" s="9" customFormat="1" ht="12.6" customHeight="1">
      <c r="A47" s="113" t="s">
        <v>322</v>
      </c>
      <c r="B47" s="28">
        <f t="shared" si="0"/>
        <v>0</v>
      </c>
      <c r="C47" s="28">
        <f>+C48+C49</f>
        <v>0</v>
      </c>
      <c r="D47" s="28">
        <f>+D48+D49</f>
        <v>0</v>
      </c>
      <c r="E47" s="104"/>
    </row>
    <row r="48" spans="1:5" s="9" customFormat="1" ht="12.6" customHeight="1">
      <c r="A48" s="120" t="s">
        <v>308</v>
      </c>
      <c r="B48" s="28">
        <f t="shared" si="0"/>
        <v>0</v>
      </c>
      <c r="C48" s="67"/>
      <c r="D48" s="67"/>
      <c r="E48" s="104"/>
    </row>
    <row r="49" spans="1:5" s="9" customFormat="1" ht="12.6" customHeight="1">
      <c r="A49" s="120" t="s">
        <v>309</v>
      </c>
      <c r="B49" s="28">
        <f t="shared" si="0"/>
        <v>0</v>
      </c>
      <c r="C49" s="67"/>
      <c r="D49" s="67"/>
      <c r="E49" s="104"/>
    </row>
    <row r="50" spans="1:5" s="9" customFormat="1" ht="12.6" customHeight="1">
      <c r="A50" s="113" t="s">
        <v>323</v>
      </c>
      <c r="B50" s="28">
        <f t="shared" si="0"/>
        <v>0</v>
      </c>
      <c r="C50" s="28">
        <f>+C51+C52</f>
        <v>0</v>
      </c>
      <c r="D50" s="28">
        <f>+D51+D52</f>
        <v>0</v>
      </c>
      <c r="E50" s="104"/>
    </row>
    <row r="51" spans="1:5" s="9" customFormat="1" ht="12.6" customHeight="1">
      <c r="A51" s="120" t="s">
        <v>308</v>
      </c>
      <c r="B51" s="28">
        <f t="shared" si="0"/>
        <v>0</v>
      </c>
      <c r="C51" s="67"/>
      <c r="D51" s="67"/>
      <c r="E51" s="104"/>
    </row>
    <row r="52" spans="1:5" s="9" customFormat="1" ht="12.6" customHeight="1">
      <c r="A52" s="120" t="s">
        <v>309</v>
      </c>
      <c r="B52" s="28">
        <f t="shared" si="0"/>
        <v>0</v>
      </c>
      <c r="C52" s="67"/>
      <c r="D52" s="67"/>
      <c r="E52" s="104"/>
    </row>
    <row r="53" spans="1:5" s="9" customFormat="1" ht="12.6" customHeight="1">
      <c r="A53" s="112" t="s">
        <v>265</v>
      </c>
      <c r="B53" s="28">
        <f t="shared" si="0"/>
        <v>0</v>
      </c>
      <c r="C53" s="28">
        <f>+C54+C57</f>
        <v>0</v>
      </c>
      <c r="D53" s="28">
        <f>+D54+D57</f>
        <v>0</v>
      </c>
      <c r="E53" s="104"/>
    </row>
    <row r="54" spans="1:5" s="9" customFormat="1" ht="12.6" customHeight="1">
      <c r="A54" s="113" t="s">
        <v>324</v>
      </c>
      <c r="B54" s="28">
        <f t="shared" si="0"/>
        <v>0</v>
      </c>
      <c r="C54" s="28">
        <f>+C55+C56</f>
        <v>0</v>
      </c>
      <c r="D54" s="28">
        <f>+D55+D56</f>
        <v>0</v>
      </c>
      <c r="E54" s="104"/>
    </row>
    <row r="55" spans="1:5" s="9" customFormat="1" ht="12.6" customHeight="1">
      <c r="A55" s="120" t="s">
        <v>308</v>
      </c>
      <c r="B55" s="28">
        <f t="shared" si="0"/>
        <v>0</v>
      </c>
      <c r="C55" s="67"/>
      <c r="D55" s="67"/>
      <c r="E55" s="104"/>
    </row>
    <row r="56" spans="1:5" s="9" customFormat="1" ht="12.6" customHeight="1">
      <c r="A56" s="120" t="s">
        <v>309</v>
      </c>
      <c r="B56" s="28">
        <f t="shared" si="0"/>
        <v>0</v>
      </c>
      <c r="C56" s="67"/>
      <c r="D56" s="67"/>
      <c r="E56" s="104"/>
    </row>
    <row r="57" spans="1:5" s="9" customFormat="1" ht="12.6" customHeight="1">
      <c r="A57" s="113" t="s">
        <v>325</v>
      </c>
      <c r="B57" s="28">
        <f t="shared" si="0"/>
        <v>0</v>
      </c>
      <c r="C57" s="28">
        <f>+C58+C61+C64</f>
        <v>0</v>
      </c>
      <c r="D57" s="28">
        <f>+D58+D61+D64</f>
        <v>0</v>
      </c>
      <c r="E57" s="104"/>
    </row>
    <row r="58" spans="1:5" s="9" customFormat="1" ht="12.6" customHeight="1">
      <c r="A58" s="114" t="s">
        <v>326</v>
      </c>
      <c r="B58" s="28">
        <f t="shared" si="0"/>
        <v>0</v>
      </c>
      <c r="C58" s="28">
        <f>+C59+C60</f>
        <v>0</v>
      </c>
      <c r="D58" s="28">
        <f>+D59+D60</f>
        <v>0</v>
      </c>
      <c r="E58" s="104"/>
    </row>
    <row r="59" spans="1:5" s="9" customFormat="1" ht="12.6" customHeight="1">
      <c r="A59" s="119" t="s">
        <v>308</v>
      </c>
      <c r="B59" s="28">
        <f t="shared" si="0"/>
        <v>0</v>
      </c>
      <c r="C59" s="67"/>
      <c r="D59" s="67"/>
      <c r="E59" s="104"/>
    </row>
    <row r="60" spans="1:5" s="9" customFormat="1" ht="12.6" customHeight="1">
      <c r="A60" s="119" t="s">
        <v>309</v>
      </c>
      <c r="B60" s="28">
        <f t="shared" si="0"/>
        <v>0</v>
      </c>
      <c r="C60" s="67"/>
      <c r="D60" s="67"/>
      <c r="E60" s="104"/>
    </row>
    <row r="61" spans="1:5" s="9" customFormat="1" ht="12.6" customHeight="1">
      <c r="A61" s="114" t="s">
        <v>327</v>
      </c>
      <c r="B61" s="28">
        <f t="shared" si="0"/>
        <v>0</v>
      </c>
      <c r="C61" s="28">
        <f>+C62+C63</f>
        <v>0</v>
      </c>
      <c r="D61" s="28">
        <f>+D62+D63</f>
        <v>0</v>
      </c>
      <c r="E61" s="104"/>
    </row>
    <row r="62" spans="1:5" s="9" customFormat="1" ht="12.6" customHeight="1">
      <c r="A62" s="119" t="s">
        <v>308</v>
      </c>
      <c r="B62" s="28">
        <f t="shared" si="0"/>
        <v>0</v>
      </c>
      <c r="C62" s="67"/>
      <c r="D62" s="67"/>
      <c r="E62" s="104"/>
    </row>
    <row r="63" spans="1:5" s="9" customFormat="1" ht="12.6" customHeight="1">
      <c r="A63" s="119" t="s">
        <v>309</v>
      </c>
      <c r="B63" s="28">
        <f t="shared" si="0"/>
        <v>0</v>
      </c>
      <c r="C63" s="67"/>
      <c r="D63" s="67"/>
      <c r="E63" s="104"/>
    </row>
    <row r="64" spans="1:5" s="9" customFormat="1" ht="12.6" customHeight="1">
      <c r="A64" s="115" t="s">
        <v>328</v>
      </c>
      <c r="B64" s="28">
        <f t="shared" si="0"/>
        <v>0</v>
      </c>
      <c r="C64" s="28">
        <f>+C65+C66</f>
        <v>0</v>
      </c>
      <c r="D64" s="28">
        <f>+D65+D66</f>
        <v>0</v>
      </c>
      <c r="E64" s="104"/>
    </row>
    <row r="65" spans="1:5" s="9" customFormat="1" ht="12.6" customHeight="1">
      <c r="A65" s="119" t="s">
        <v>308</v>
      </c>
      <c r="B65" s="28">
        <f t="shared" si="0"/>
        <v>0</v>
      </c>
      <c r="C65" s="67"/>
      <c r="D65" s="67"/>
      <c r="E65" s="104"/>
    </row>
    <row r="66" spans="1:5" s="9" customFormat="1" ht="12.6" customHeight="1">
      <c r="A66" s="119" t="s">
        <v>309</v>
      </c>
      <c r="B66" s="28">
        <f t="shared" si="0"/>
        <v>0</v>
      </c>
      <c r="C66" s="67"/>
      <c r="D66" s="67"/>
      <c r="E66" s="104"/>
    </row>
    <row r="67" spans="1:5" s="9" customFormat="1" ht="12.6" customHeight="1">
      <c r="A67" s="133" t="s">
        <v>266</v>
      </c>
      <c r="B67" s="157">
        <f t="shared" si="0"/>
        <v>0</v>
      </c>
      <c r="C67" s="157">
        <f>+C6-C23+C40-C53</f>
        <v>0</v>
      </c>
      <c r="D67" s="157">
        <f>+D6-D23+D40-D53</f>
        <v>0</v>
      </c>
      <c r="E67" s="104"/>
    </row>
    <row r="68" spans="1:5" s="9" customFormat="1" ht="12.6" customHeight="1">
      <c r="A68" s="112" t="s">
        <v>267</v>
      </c>
      <c r="B68" s="28">
        <f t="shared" si="0"/>
        <v>0</v>
      </c>
      <c r="C68" s="28">
        <f>+C69+C70</f>
        <v>0</v>
      </c>
      <c r="D68" s="28">
        <f>+D69+D70</f>
        <v>0</v>
      </c>
      <c r="E68" s="104"/>
    </row>
    <row r="69" spans="1:5" s="9" customFormat="1" ht="12.6" customHeight="1">
      <c r="A69" s="120" t="s">
        <v>308</v>
      </c>
      <c r="B69" s="28">
        <f t="shared" si="0"/>
        <v>0</v>
      </c>
      <c r="C69" s="67"/>
      <c r="D69" s="67"/>
      <c r="E69" s="104"/>
    </row>
    <row r="70" spans="1:5" s="9" customFormat="1" ht="12.6" customHeight="1">
      <c r="A70" s="120" t="s">
        <v>309</v>
      </c>
      <c r="B70" s="28">
        <f t="shared" ref="B70:B133" si="1">SUM(C70:E70)</f>
        <v>0</v>
      </c>
      <c r="C70" s="67"/>
      <c r="D70" s="67"/>
      <c r="E70" s="104"/>
    </row>
    <row r="71" spans="1:5" s="9" customFormat="1" ht="12.6" customHeight="1">
      <c r="A71" s="112" t="s">
        <v>268</v>
      </c>
      <c r="B71" s="28">
        <f t="shared" si="1"/>
        <v>0</v>
      </c>
      <c r="C71" s="28">
        <f>+C72+C73</f>
        <v>0</v>
      </c>
      <c r="D71" s="28">
        <f>+D72+D73</f>
        <v>0</v>
      </c>
      <c r="E71" s="104"/>
    </row>
    <row r="72" spans="1:5" s="9" customFormat="1" ht="12.6" customHeight="1">
      <c r="A72" s="120" t="s">
        <v>308</v>
      </c>
      <c r="B72" s="28">
        <f t="shared" si="1"/>
        <v>0</v>
      </c>
      <c r="C72" s="67"/>
      <c r="D72" s="67"/>
      <c r="E72" s="104"/>
    </row>
    <row r="73" spans="1:5" s="9" customFormat="1" ht="12.6" customHeight="1">
      <c r="A73" s="120" t="s">
        <v>309</v>
      </c>
      <c r="B73" s="28">
        <f t="shared" si="1"/>
        <v>0</v>
      </c>
      <c r="C73" s="67"/>
      <c r="D73" s="67"/>
      <c r="E73" s="104"/>
    </row>
    <row r="74" spans="1:5" s="9" customFormat="1" ht="12.6" customHeight="1">
      <c r="A74" s="112" t="s">
        <v>269</v>
      </c>
      <c r="B74" s="28">
        <f t="shared" si="1"/>
        <v>0</v>
      </c>
      <c r="C74" s="28">
        <f>+C75+C76</f>
        <v>0</v>
      </c>
      <c r="D74" s="28">
        <f>+D75+D76</f>
        <v>0</v>
      </c>
      <c r="E74" s="104"/>
    </row>
    <row r="75" spans="1:5" s="9" customFormat="1" ht="12.6" customHeight="1">
      <c r="A75" s="120" t="s">
        <v>308</v>
      </c>
      <c r="B75" s="28">
        <f t="shared" si="1"/>
        <v>0</v>
      </c>
      <c r="C75" s="67"/>
      <c r="D75" s="67"/>
      <c r="E75" s="104"/>
    </row>
    <row r="76" spans="1:5" s="9" customFormat="1" ht="12.6" customHeight="1">
      <c r="A76" s="120" t="s">
        <v>309</v>
      </c>
      <c r="B76" s="28">
        <f t="shared" si="1"/>
        <v>0</v>
      </c>
      <c r="C76" s="67"/>
      <c r="D76" s="67"/>
      <c r="E76" s="104"/>
    </row>
    <row r="77" spans="1:5" ht="12.6" customHeight="1">
      <c r="A77" s="112" t="s">
        <v>270</v>
      </c>
      <c r="B77" s="28">
        <f t="shared" si="1"/>
        <v>0</v>
      </c>
      <c r="C77" s="28">
        <f>+C78+C79</f>
        <v>0</v>
      </c>
      <c r="D77" s="28">
        <f>+D78+D79</f>
        <v>0</v>
      </c>
      <c r="E77" s="104"/>
    </row>
    <row r="78" spans="1:5" ht="12.6" customHeight="1">
      <c r="A78" s="120" t="s">
        <v>308</v>
      </c>
      <c r="B78" s="28">
        <f t="shared" si="1"/>
        <v>0</v>
      </c>
      <c r="C78" s="67"/>
      <c r="D78" s="67"/>
      <c r="E78" s="104"/>
    </row>
    <row r="79" spans="1:5" ht="12.6" customHeight="1">
      <c r="A79" s="120" t="s">
        <v>309</v>
      </c>
      <c r="B79" s="28">
        <f t="shared" si="1"/>
        <v>0</v>
      </c>
      <c r="C79" s="67"/>
      <c r="D79" s="67"/>
      <c r="E79" s="104"/>
    </row>
    <row r="80" spans="1:5" s="11" customFormat="1" ht="12.6" customHeight="1">
      <c r="A80" s="133" t="s">
        <v>271</v>
      </c>
      <c r="B80" s="157">
        <f t="shared" si="1"/>
        <v>0</v>
      </c>
      <c r="C80" s="157">
        <f>+C68+C74-C71-C77</f>
        <v>0</v>
      </c>
      <c r="D80" s="157">
        <f>+D68+D74-D71-D77</f>
        <v>0</v>
      </c>
      <c r="E80" s="104"/>
    </row>
    <row r="81" spans="1:5" s="11" customFormat="1" ht="20.100000000000001" customHeight="1">
      <c r="A81" s="116" t="s">
        <v>339</v>
      </c>
      <c r="B81" s="28">
        <f t="shared" si="1"/>
        <v>0</v>
      </c>
      <c r="C81" s="46"/>
      <c r="D81" s="46"/>
      <c r="E81" s="67"/>
    </row>
    <row r="82" spans="1:5" ht="12.6" customHeight="1">
      <c r="A82" s="117" t="s">
        <v>273</v>
      </c>
      <c r="B82" s="28">
        <f t="shared" si="1"/>
        <v>0</v>
      </c>
      <c r="C82" s="28">
        <f>+C83+C87+C86</f>
        <v>0</v>
      </c>
      <c r="D82" s="28">
        <f>+D83+D87+D86</f>
        <v>0</v>
      </c>
      <c r="E82" s="28">
        <f>E83+E87+E86</f>
        <v>0</v>
      </c>
    </row>
    <row r="83" spans="1:5" ht="12.6" customHeight="1">
      <c r="A83" s="118" t="s">
        <v>274</v>
      </c>
      <c r="B83" s="28">
        <f t="shared" si="1"/>
        <v>0</v>
      </c>
      <c r="C83" s="28">
        <f>+C84+C85</f>
        <v>0</v>
      </c>
      <c r="D83" s="28">
        <f>+D84+D85</f>
        <v>0</v>
      </c>
      <c r="E83" s="67"/>
    </row>
    <row r="84" spans="1:5" s="11" customFormat="1" ht="12.6" customHeight="1">
      <c r="A84" s="119" t="s">
        <v>308</v>
      </c>
      <c r="B84" s="28">
        <f t="shared" si="1"/>
        <v>0</v>
      </c>
      <c r="C84" s="67"/>
      <c r="D84" s="67"/>
      <c r="E84" s="41"/>
    </row>
    <row r="85" spans="1:5" ht="12.6" customHeight="1">
      <c r="A85" s="119" t="s">
        <v>309</v>
      </c>
      <c r="B85" s="28">
        <f t="shared" si="1"/>
        <v>0</v>
      </c>
      <c r="C85" s="67"/>
      <c r="D85" s="67"/>
      <c r="E85" s="41"/>
    </row>
    <row r="86" spans="1:5" ht="12.6" customHeight="1">
      <c r="A86" s="118" t="s">
        <v>275</v>
      </c>
      <c r="B86" s="28">
        <f t="shared" si="1"/>
        <v>0</v>
      </c>
      <c r="C86" s="67"/>
      <c r="D86" s="67"/>
      <c r="E86" s="67"/>
    </row>
    <row r="87" spans="1:5" s="11" customFormat="1" ht="12.6" customHeight="1">
      <c r="A87" s="118" t="s">
        <v>25</v>
      </c>
      <c r="B87" s="28">
        <f t="shared" si="1"/>
        <v>0</v>
      </c>
      <c r="C87" s="28">
        <f>+C88+C89</f>
        <v>0</v>
      </c>
      <c r="D87" s="28">
        <f>+D88+D89</f>
        <v>0</v>
      </c>
      <c r="E87" s="67"/>
    </row>
    <row r="88" spans="1:5" s="11" customFormat="1" ht="12.6" customHeight="1">
      <c r="A88" s="120" t="s">
        <v>308</v>
      </c>
      <c r="B88" s="28">
        <f t="shared" si="1"/>
        <v>0</v>
      </c>
      <c r="C88" s="67"/>
      <c r="D88" s="67"/>
      <c r="E88" s="41"/>
    </row>
    <row r="89" spans="1:5" s="11" customFormat="1" ht="12.6" customHeight="1">
      <c r="A89" s="120" t="s">
        <v>309</v>
      </c>
      <c r="B89" s="28">
        <f t="shared" si="1"/>
        <v>0</v>
      </c>
      <c r="C89" s="67"/>
      <c r="D89" s="67"/>
      <c r="E89" s="41"/>
    </row>
    <row r="90" spans="1:5" ht="12.6" customHeight="1">
      <c r="A90" s="123" t="s">
        <v>276</v>
      </c>
      <c r="B90" s="28">
        <f t="shared" si="1"/>
        <v>0</v>
      </c>
      <c r="C90" s="28">
        <f>+C91+C94+C95</f>
        <v>0</v>
      </c>
      <c r="D90" s="28">
        <f>+D91+D94+D95</f>
        <v>0</v>
      </c>
      <c r="E90" s="28">
        <f>E91+E94+E95</f>
        <v>0</v>
      </c>
    </row>
    <row r="91" spans="1:5" ht="12.6" customHeight="1">
      <c r="A91" s="118" t="s">
        <v>274</v>
      </c>
      <c r="B91" s="28">
        <f t="shared" si="1"/>
        <v>0</v>
      </c>
      <c r="C91" s="28">
        <f>+C92+C93</f>
        <v>0</v>
      </c>
      <c r="D91" s="28">
        <f>+D92+D93</f>
        <v>0</v>
      </c>
      <c r="E91" s="67"/>
    </row>
    <row r="92" spans="1:5" s="11" customFormat="1" ht="12.6" customHeight="1">
      <c r="A92" s="119" t="s">
        <v>308</v>
      </c>
      <c r="B92" s="28">
        <f t="shared" si="1"/>
        <v>0</v>
      </c>
      <c r="C92" s="67"/>
      <c r="D92" s="67"/>
      <c r="E92" s="41"/>
    </row>
    <row r="93" spans="1:5" ht="12.6" customHeight="1">
      <c r="A93" s="119" t="s">
        <v>309</v>
      </c>
      <c r="B93" s="28">
        <f t="shared" si="1"/>
        <v>0</v>
      </c>
      <c r="C93" s="67"/>
      <c r="D93" s="67"/>
      <c r="E93" s="41"/>
    </row>
    <row r="94" spans="1:5" ht="12.6" customHeight="1">
      <c r="A94" s="118" t="s">
        <v>275</v>
      </c>
      <c r="B94" s="28">
        <f t="shared" si="1"/>
        <v>0</v>
      </c>
      <c r="C94" s="67"/>
      <c r="D94" s="67"/>
      <c r="E94" s="67"/>
    </row>
    <row r="95" spans="1:5" s="11" customFormat="1" ht="12.6" customHeight="1">
      <c r="A95" s="118" t="s">
        <v>25</v>
      </c>
      <c r="B95" s="28">
        <f t="shared" si="1"/>
        <v>0</v>
      </c>
      <c r="C95" s="28">
        <f>+C96+C97</f>
        <v>0</v>
      </c>
      <c r="D95" s="28">
        <f>+D96+D97</f>
        <v>0</v>
      </c>
      <c r="E95" s="67"/>
    </row>
    <row r="96" spans="1:5" ht="12.6" customHeight="1">
      <c r="A96" s="120" t="s">
        <v>308</v>
      </c>
      <c r="B96" s="28">
        <f t="shared" si="1"/>
        <v>0</v>
      </c>
      <c r="C96" s="67"/>
      <c r="D96" s="67"/>
      <c r="E96" s="41"/>
    </row>
    <row r="97" spans="1:5" ht="12.6" customHeight="1">
      <c r="A97" s="120" t="s">
        <v>309</v>
      </c>
      <c r="B97" s="28">
        <f t="shared" si="1"/>
        <v>0</v>
      </c>
      <c r="C97" s="67"/>
      <c r="D97" s="67"/>
      <c r="E97" s="41"/>
    </row>
    <row r="98" spans="1:5" s="11" customFormat="1" ht="12.6" customHeight="1">
      <c r="A98" s="121" t="s">
        <v>330</v>
      </c>
      <c r="B98" s="28">
        <f t="shared" si="1"/>
        <v>0</v>
      </c>
      <c r="C98" s="28">
        <f>+C102+C99+C105+C106</f>
        <v>0</v>
      </c>
      <c r="D98" s="28">
        <f>+D102+D99+D105+D106</f>
        <v>0</v>
      </c>
      <c r="E98" s="28">
        <f>+E102+E99+E105+E106</f>
        <v>0</v>
      </c>
    </row>
    <row r="99" spans="1:5" ht="12.6" customHeight="1">
      <c r="A99" s="122" t="s">
        <v>278</v>
      </c>
      <c r="B99" s="28">
        <f t="shared" si="1"/>
        <v>0</v>
      </c>
      <c r="C99" s="28">
        <f>+C100+C101</f>
        <v>0</v>
      </c>
      <c r="D99" s="28">
        <f>+D100+D101</f>
        <v>0</v>
      </c>
      <c r="E99" s="67"/>
    </row>
    <row r="100" spans="1:5" ht="12.6" customHeight="1">
      <c r="A100" s="120" t="s">
        <v>308</v>
      </c>
      <c r="B100" s="28">
        <f t="shared" si="1"/>
        <v>0</v>
      </c>
      <c r="C100" s="67"/>
      <c r="D100" s="67"/>
      <c r="E100" s="41"/>
    </row>
    <row r="101" spans="1:5" s="11" customFormat="1" ht="12.6" customHeight="1">
      <c r="A101" s="120" t="s">
        <v>309</v>
      </c>
      <c r="B101" s="28">
        <f t="shared" si="1"/>
        <v>0</v>
      </c>
      <c r="C101" s="67"/>
      <c r="D101" s="67"/>
      <c r="E101" s="41"/>
    </row>
    <row r="102" spans="1:5" ht="12.6" customHeight="1">
      <c r="A102" s="122" t="s">
        <v>279</v>
      </c>
      <c r="B102" s="28">
        <f t="shared" si="1"/>
        <v>0</v>
      </c>
      <c r="C102" s="28">
        <f>+C103+C104</f>
        <v>0</v>
      </c>
      <c r="D102" s="28">
        <f>+D103+D104</f>
        <v>0</v>
      </c>
      <c r="E102" s="67"/>
    </row>
    <row r="103" spans="1:5" ht="12.6" customHeight="1">
      <c r="A103" s="120" t="s">
        <v>308</v>
      </c>
      <c r="B103" s="28">
        <f t="shared" si="1"/>
        <v>0</v>
      </c>
      <c r="C103" s="67"/>
      <c r="D103" s="67"/>
      <c r="E103" s="41"/>
    </row>
    <row r="104" spans="1:5" s="11" customFormat="1" ht="12.6" customHeight="1">
      <c r="A104" s="120" t="s">
        <v>309</v>
      </c>
      <c r="B104" s="28">
        <f t="shared" si="1"/>
        <v>0</v>
      </c>
      <c r="C104" s="67"/>
      <c r="D104" s="67"/>
      <c r="E104" s="41"/>
    </row>
    <row r="105" spans="1:5" ht="12.6" customHeight="1">
      <c r="A105" s="122" t="s">
        <v>280</v>
      </c>
      <c r="B105" s="28">
        <f t="shared" si="1"/>
        <v>0</v>
      </c>
      <c r="C105" s="67"/>
      <c r="D105" s="67"/>
      <c r="E105" s="67"/>
    </row>
    <row r="106" spans="1:5" ht="12.6" customHeight="1">
      <c r="A106" s="122" t="s">
        <v>281</v>
      </c>
      <c r="B106" s="28">
        <f t="shared" si="1"/>
        <v>0</v>
      </c>
      <c r="C106" s="28">
        <f>+C107+C108</f>
        <v>0</v>
      </c>
      <c r="D106" s="28">
        <f>+D107+D108</f>
        <v>0</v>
      </c>
      <c r="E106" s="67"/>
    </row>
    <row r="107" spans="1:5" s="11" customFormat="1" ht="12.6" customHeight="1">
      <c r="A107" s="120" t="s">
        <v>308</v>
      </c>
      <c r="B107" s="28">
        <f t="shared" si="1"/>
        <v>0</v>
      </c>
      <c r="C107" s="67"/>
      <c r="D107" s="67"/>
      <c r="E107" s="41"/>
    </row>
    <row r="108" spans="1:5" s="11" customFormat="1" ht="12.6" customHeight="1">
      <c r="A108" s="120" t="s">
        <v>309</v>
      </c>
      <c r="B108" s="28">
        <f t="shared" si="1"/>
        <v>0</v>
      </c>
      <c r="C108" s="67"/>
      <c r="D108" s="67"/>
      <c r="E108" s="41"/>
    </row>
    <row r="109" spans="1:5" ht="12.6" customHeight="1">
      <c r="A109" s="121" t="s">
        <v>282</v>
      </c>
      <c r="B109" s="28">
        <f t="shared" si="1"/>
        <v>0</v>
      </c>
      <c r="C109" s="28">
        <f>+C110+C111</f>
        <v>0</v>
      </c>
      <c r="D109" s="28">
        <f>+D110+D111</f>
        <v>0</v>
      </c>
      <c r="E109" s="67"/>
    </row>
    <row r="110" spans="1:5" ht="12.6" customHeight="1">
      <c r="A110" s="120" t="s">
        <v>308</v>
      </c>
      <c r="B110" s="28">
        <f t="shared" si="1"/>
        <v>0</v>
      </c>
      <c r="C110" s="67"/>
      <c r="D110" s="67"/>
      <c r="E110" s="46"/>
    </row>
    <row r="111" spans="1:5" ht="12.6" customHeight="1">
      <c r="A111" s="120" t="s">
        <v>309</v>
      </c>
      <c r="B111" s="28">
        <f t="shared" si="1"/>
        <v>0</v>
      </c>
      <c r="C111" s="67"/>
      <c r="D111" s="67"/>
      <c r="E111" s="46"/>
    </row>
    <row r="112" spans="1:5" ht="12.6" customHeight="1">
      <c r="A112" s="123" t="s">
        <v>283</v>
      </c>
      <c r="B112" s="28">
        <f t="shared" si="1"/>
        <v>0</v>
      </c>
      <c r="C112" s="28">
        <f>+C113+C114</f>
        <v>0</v>
      </c>
      <c r="D112" s="28">
        <f>+D113+D114</f>
        <v>0</v>
      </c>
      <c r="E112" s="67"/>
    </row>
    <row r="113" spans="1:5" ht="12.6" customHeight="1">
      <c r="A113" s="122" t="s">
        <v>308</v>
      </c>
      <c r="B113" s="28">
        <f t="shared" si="1"/>
        <v>0</v>
      </c>
      <c r="C113" s="67"/>
      <c r="D113" s="67"/>
      <c r="E113" s="46"/>
    </row>
    <row r="114" spans="1:5" s="11" customFormat="1" ht="12.6" customHeight="1">
      <c r="A114" s="122" t="s">
        <v>309</v>
      </c>
      <c r="B114" s="28">
        <f t="shared" si="1"/>
        <v>0</v>
      </c>
      <c r="C114" s="67"/>
      <c r="D114" s="67"/>
      <c r="E114" s="46"/>
    </row>
    <row r="115" spans="1:5" s="11" customFormat="1" ht="20.100000000000001" customHeight="1">
      <c r="A115" s="116" t="s">
        <v>284</v>
      </c>
      <c r="B115" s="28">
        <f t="shared" si="1"/>
        <v>0</v>
      </c>
      <c r="C115" s="67"/>
      <c r="D115" s="67"/>
      <c r="E115" s="67"/>
    </row>
    <row r="116" spans="1:5" ht="12.6" customHeight="1">
      <c r="A116" s="117" t="s">
        <v>285</v>
      </c>
      <c r="B116" s="28">
        <f t="shared" si="1"/>
        <v>0</v>
      </c>
      <c r="C116" s="28">
        <f>+C120+C117+C123</f>
        <v>0</v>
      </c>
      <c r="D116" s="28">
        <f>+D120+D117+D123</f>
        <v>0</v>
      </c>
      <c r="E116" s="28">
        <f>+E120+E117+E123</f>
        <v>0</v>
      </c>
    </row>
    <row r="117" spans="1:5" ht="12.6" customHeight="1">
      <c r="A117" s="124" t="s">
        <v>286</v>
      </c>
      <c r="B117" s="28">
        <f t="shared" si="1"/>
        <v>0</v>
      </c>
      <c r="C117" s="28">
        <f>+C118+C119</f>
        <v>0</v>
      </c>
      <c r="D117" s="28">
        <f>+D118+D119</f>
        <v>0</v>
      </c>
      <c r="E117" s="67"/>
    </row>
    <row r="118" spans="1:5" s="11" customFormat="1" ht="12.6" customHeight="1">
      <c r="A118" s="120" t="s">
        <v>308</v>
      </c>
      <c r="B118" s="28">
        <f t="shared" si="1"/>
        <v>0</v>
      </c>
      <c r="C118" s="67"/>
      <c r="D118" s="67"/>
      <c r="E118" s="46"/>
    </row>
    <row r="119" spans="1:5" ht="12.6" customHeight="1">
      <c r="A119" s="120" t="s">
        <v>309</v>
      </c>
      <c r="B119" s="28">
        <f t="shared" si="1"/>
        <v>0</v>
      </c>
      <c r="C119" s="67"/>
      <c r="D119" s="67"/>
      <c r="E119" s="46"/>
    </row>
    <row r="120" spans="1:5" ht="12.6" customHeight="1">
      <c r="A120" s="124" t="s">
        <v>287</v>
      </c>
      <c r="B120" s="28">
        <f t="shared" si="1"/>
        <v>0</v>
      </c>
      <c r="C120" s="28">
        <f>+C121+C122</f>
        <v>0</v>
      </c>
      <c r="D120" s="28">
        <f>+D121+D122</f>
        <v>0</v>
      </c>
      <c r="E120" s="67"/>
    </row>
    <row r="121" spans="1:5" ht="12.6" customHeight="1">
      <c r="A121" s="120" t="s">
        <v>308</v>
      </c>
      <c r="B121" s="28">
        <f t="shared" si="1"/>
        <v>0</v>
      </c>
      <c r="C121" s="67"/>
      <c r="D121" s="67"/>
      <c r="E121" s="46"/>
    </row>
    <row r="122" spans="1:5" ht="12.6" customHeight="1">
      <c r="A122" s="120" t="s">
        <v>309</v>
      </c>
      <c r="B122" s="28">
        <f t="shared" si="1"/>
        <v>0</v>
      </c>
      <c r="C122" s="67"/>
      <c r="D122" s="67"/>
      <c r="E122" s="46"/>
    </row>
    <row r="123" spans="1:5" ht="12.6" customHeight="1">
      <c r="A123" s="122" t="s">
        <v>281</v>
      </c>
      <c r="B123" s="28">
        <f t="shared" si="1"/>
        <v>0</v>
      </c>
      <c r="C123" s="28">
        <f>+C124+C125</f>
        <v>0</v>
      </c>
      <c r="D123" s="28">
        <f>+D124+D125</f>
        <v>0</v>
      </c>
      <c r="E123" s="67"/>
    </row>
    <row r="124" spans="1:5" ht="12.6" customHeight="1">
      <c r="A124" s="120" t="s">
        <v>308</v>
      </c>
      <c r="B124" s="28">
        <f t="shared" si="1"/>
        <v>0</v>
      </c>
      <c r="C124" s="67"/>
      <c r="D124" s="67"/>
      <c r="E124" s="46"/>
    </row>
    <row r="125" spans="1:5" ht="12.6" customHeight="1">
      <c r="A125" s="120" t="s">
        <v>309</v>
      </c>
      <c r="B125" s="28">
        <f t="shared" si="1"/>
        <v>0</v>
      </c>
      <c r="C125" s="67"/>
      <c r="D125" s="67"/>
      <c r="E125" s="46"/>
    </row>
    <row r="126" spans="1:5" ht="12.6" customHeight="1">
      <c r="A126" s="117" t="s">
        <v>331</v>
      </c>
      <c r="B126" s="28">
        <f t="shared" si="1"/>
        <v>0</v>
      </c>
      <c r="C126" s="28">
        <f>+C127</f>
        <v>0</v>
      </c>
      <c r="D126" s="28">
        <f>+D127</f>
        <v>0</v>
      </c>
      <c r="E126" s="28">
        <f>+E127+E130</f>
        <v>0</v>
      </c>
    </row>
    <row r="127" spans="1:5" ht="12.6" customHeight="1">
      <c r="A127" s="151" t="s">
        <v>332</v>
      </c>
      <c r="B127" s="28">
        <f t="shared" si="1"/>
        <v>0</v>
      </c>
      <c r="C127" s="28">
        <f>+C128+C129</f>
        <v>0</v>
      </c>
      <c r="D127" s="28">
        <f>+D128+D129</f>
        <v>0</v>
      </c>
    </row>
    <row r="128" spans="1:5" ht="12.6" customHeight="1">
      <c r="A128" s="120" t="s">
        <v>308</v>
      </c>
      <c r="B128" s="28">
        <f t="shared" si="1"/>
        <v>0</v>
      </c>
      <c r="C128" s="67"/>
      <c r="D128" s="67"/>
    </row>
    <row r="129" spans="1:5" ht="12.6" customHeight="1">
      <c r="A129" s="120" t="s">
        <v>309</v>
      </c>
      <c r="B129" s="28">
        <f t="shared" si="1"/>
        <v>0</v>
      </c>
      <c r="C129" s="67"/>
      <c r="D129" s="67"/>
    </row>
    <row r="130" spans="1:5" ht="22.5" customHeight="1">
      <c r="A130" s="151" t="s">
        <v>291</v>
      </c>
      <c r="B130" s="28">
        <f t="shared" si="1"/>
        <v>0</v>
      </c>
      <c r="E130" s="67"/>
    </row>
    <row r="131" spans="1:5" ht="12.6" customHeight="1">
      <c r="A131" s="123" t="s">
        <v>294</v>
      </c>
      <c r="B131" s="28">
        <f t="shared" si="1"/>
        <v>0</v>
      </c>
      <c r="C131" s="28">
        <f>+C132+C133</f>
        <v>0</v>
      </c>
      <c r="D131" s="28">
        <f>+D132+D133</f>
        <v>0</v>
      </c>
      <c r="E131" s="67"/>
    </row>
    <row r="132" spans="1:5" s="11" customFormat="1" ht="12.6" customHeight="1">
      <c r="A132" s="120" t="s">
        <v>308</v>
      </c>
      <c r="B132" s="28">
        <f t="shared" si="1"/>
        <v>0</v>
      </c>
      <c r="C132" s="67"/>
      <c r="D132" s="67"/>
      <c r="E132" s="46"/>
    </row>
    <row r="133" spans="1:5" ht="12.6" customHeight="1">
      <c r="A133" s="120" t="s">
        <v>309</v>
      </c>
      <c r="B133" s="28">
        <f t="shared" si="1"/>
        <v>0</v>
      </c>
      <c r="C133" s="67"/>
      <c r="D133" s="67"/>
      <c r="E133" s="46"/>
    </row>
    <row r="134" spans="1:5" ht="24" customHeight="1">
      <c r="A134" s="116" t="s">
        <v>298</v>
      </c>
      <c r="B134" s="28">
        <f>SUM(C134:E134)</f>
        <v>0</v>
      </c>
      <c r="C134" s="67"/>
      <c r="D134" s="67"/>
      <c r="E134" s="67"/>
    </row>
    <row r="135" spans="1:5" s="11" customFormat="1" ht="12.6" customHeight="1">
      <c r="A135" s="116" t="s">
        <v>299</v>
      </c>
      <c r="B135" s="28">
        <f>SUM(C135:E135)</f>
        <v>0</v>
      </c>
      <c r="C135" s="67"/>
      <c r="D135" s="67"/>
      <c r="E135" s="67"/>
    </row>
    <row r="136" spans="1:5" ht="12.6" customHeight="1">
      <c r="A136" s="125" t="s">
        <v>334</v>
      </c>
      <c r="B136" s="157">
        <f>SUM(C136:E136)</f>
        <v>0</v>
      </c>
      <c r="C136" s="157">
        <f>+C67+C80+C82-C90+C98+C109+C112+C115-C116-C126+C131+C134+C135</f>
        <v>0</v>
      </c>
      <c r="D136" s="157">
        <f>+D67+D80+D82-D90+D98+D109+D112+D115-D116-D126+D131+D134+D135</f>
        <v>0</v>
      </c>
      <c r="E136" s="157">
        <f>+E81+E82-E90+E98+E109+E112+E115-E116-E126+E131+E134+E135</f>
        <v>0</v>
      </c>
    </row>
  </sheetData>
  <sheetProtection password="C69E" sheet="1" objects="1" scenarios="1"/>
  <phoneticPr fontId="0" type="noConversion"/>
  <dataValidations count="1">
    <dataValidation type="decimal" allowBlank="1" showInputMessage="1" showErrorMessage="1" errorTitle="Seguros de Vida" error="Esta célula deverá conter um valor numérico" sqref="C96:E101 C88:D90 C107:E108 C132:E136 C81:E81 C29:D30 C26:D27 C21:D22 C12:D13 C128:D129 C69:D73 C78:D79 C42:D43 C65:D66 C55:D56 C51:D52 C62:D63 C38:D39 C35:D36 C8:D9 C124:D125 C75:D76 C32:D33 C103:D105 C118:D122 C92:D94 C45:D46 C84:D86 C59:D60 C110:D111 C18:D19 C15:D16 C48:D49 C113:E115 E117:E125 E109:E112 E83 E86:E91 E130:E131 E94:E106" xr:uid="{00000000-0002-0000-0C00-000000000000}">
      <formula1>-9.99999999999999E+76</formula1>
      <formula2>9.99999999999999E+69</formula2>
    </dataValidation>
  </dataValidations>
  <pageMargins left="0.75" right="0.75" top="1" bottom="1" header="0" footer="0"/>
  <pageSetup paperSize="9" scale="86" fitToHeight="2" orientation="portrait" r:id="rId1"/>
  <headerFooter alignWithMargins="0"/>
  <ignoredErrors>
    <ignoredError sqref="B1:B5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>
    <pageSetUpPr fitToPage="1"/>
  </sheetPr>
  <dimension ref="A1:F136"/>
  <sheetViews>
    <sheetView showGridLines="0" zoomScaleNormal="100" workbookViewId="0"/>
  </sheetViews>
  <sheetFormatPr defaultColWidth="10.7109375" defaultRowHeight="10.15"/>
  <cols>
    <col min="1" max="1" width="79.5703125" style="123" bestFit="1" customWidth="1"/>
    <col min="2" max="6" width="18.28515625" style="2" customWidth="1"/>
    <col min="7" max="16384" width="10.7109375" style="2"/>
  </cols>
  <sheetData>
    <row r="1" spans="1:6">
      <c r="A1" s="105" t="s">
        <v>347</v>
      </c>
    </row>
    <row r="2" spans="1:6">
      <c r="A2" s="106" t="s">
        <v>1</v>
      </c>
      <c r="B2" s="43" t="str">
        <f>IF(+Cabeçalho!B2=0,"",Cabeçalho!B2)</f>
        <v/>
      </c>
      <c r="C2" s="44"/>
      <c r="D2" s="44"/>
    </row>
    <row r="3" spans="1:6">
      <c r="A3" s="106" t="s">
        <v>2</v>
      </c>
      <c r="B3" s="61" t="str">
        <f>IF(+Cabeçalho!B3=0,"",Cabeçalho!B3)</f>
        <v/>
      </c>
      <c r="C3" s="45"/>
      <c r="D3" s="45"/>
    </row>
    <row r="4" spans="1:6">
      <c r="A4" s="107" t="s">
        <v>10</v>
      </c>
      <c r="B4" s="13"/>
      <c r="C4" s="13"/>
      <c r="D4" s="13"/>
    </row>
    <row r="5" spans="1:6" s="9" customFormat="1" ht="71.45">
      <c r="A5" s="127" t="s">
        <v>348</v>
      </c>
      <c r="B5" s="55" t="s">
        <v>349</v>
      </c>
      <c r="C5" s="165" t="s">
        <v>350</v>
      </c>
      <c r="D5" s="55" t="s">
        <v>207</v>
      </c>
      <c r="E5" s="56" t="s">
        <v>351</v>
      </c>
      <c r="F5" s="56" t="s">
        <v>352</v>
      </c>
    </row>
    <row r="6" spans="1:6" s="9" customFormat="1" ht="12.6" customHeight="1">
      <c r="A6" s="108" t="s">
        <v>262</v>
      </c>
      <c r="B6" s="28">
        <f t="shared" ref="B6:B69" si="0">SUM(C6:F6)</f>
        <v>0</v>
      </c>
      <c r="C6" s="28">
        <f>+C7+C10</f>
        <v>0</v>
      </c>
      <c r="D6" s="28">
        <f>+D7+D10</f>
        <v>0</v>
      </c>
      <c r="E6" s="104"/>
      <c r="F6" s="104"/>
    </row>
    <row r="7" spans="1:6" s="9" customFormat="1" ht="12.6" customHeight="1">
      <c r="A7" s="109" t="s">
        <v>42</v>
      </c>
      <c r="B7" s="28">
        <f t="shared" si="0"/>
        <v>0</v>
      </c>
      <c r="C7" s="28">
        <f>+C8+C9</f>
        <v>0</v>
      </c>
      <c r="D7" s="28">
        <f>+D8+D9</f>
        <v>0</v>
      </c>
      <c r="E7" s="104"/>
      <c r="F7" s="104"/>
    </row>
    <row r="8" spans="1:6" s="9" customFormat="1" ht="12.6" customHeight="1">
      <c r="A8" s="120" t="s">
        <v>308</v>
      </c>
      <c r="B8" s="28">
        <f t="shared" si="0"/>
        <v>0</v>
      </c>
      <c r="C8" s="67"/>
      <c r="D8" s="67"/>
      <c r="E8" s="104"/>
      <c r="F8" s="104"/>
    </row>
    <row r="9" spans="1:6" s="9" customFormat="1" ht="12.6" customHeight="1">
      <c r="A9" s="120" t="s">
        <v>309</v>
      </c>
      <c r="B9" s="28">
        <f t="shared" si="0"/>
        <v>0</v>
      </c>
      <c r="C9" s="67"/>
      <c r="D9" s="67"/>
      <c r="E9" s="104"/>
      <c r="F9" s="104"/>
    </row>
    <row r="10" spans="1:6" s="9" customFormat="1" ht="12.6" customHeight="1">
      <c r="A10" s="113" t="s">
        <v>73</v>
      </c>
      <c r="B10" s="28">
        <f t="shared" si="0"/>
        <v>0</v>
      </c>
      <c r="C10" s="28">
        <f>+C11+C14+C17+C20</f>
        <v>0</v>
      </c>
      <c r="D10" s="28">
        <f>+D11+D14+D17+D20</f>
        <v>0</v>
      </c>
      <c r="E10" s="104"/>
      <c r="F10" s="104"/>
    </row>
    <row r="11" spans="1:6" s="9" customFormat="1" ht="12.6" customHeight="1">
      <c r="A11" s="110" t="s">
        <v>310</v>
      </c>
      <c r="B11" s="28">
        <f t="shared" si="0"/>
        <v>0</v>
      </c>
      <c r="C11" s="28">
        <f>+C12+C13</f>
        <v>0</v>
      </c>
      <c r="D11" s="28">
        <f>+D12+D13</f>
        <v>0</v>
      </c>
      <c r="E11" s="104"/>
      <c r="F11" s="104"/>
    </row>
    <row r="12" spans="1:6" s="9" customFormat="1" ht="12.6" customHeight="1">
      <c r="A12" s="119" t="s">
        <v>308</v>
      </c>
      <c r="B12" s="28">
        <f t="shared" si="0"/>
        <v>0</v>
      </c>
      <c r="C12" s="67"/>
      <c r="D12" s="67"/>
      <c r="E12" s="104"/>
      <c r="F12" s="104"/>
    </row>
    <row r="13" spans="1:6" s="9" customFormat="1" ht="12.6" customHeight="1">
      <c r="A13" s="119" t="s">
        <v>309</v>
      </c>
      <c r="B13" s="28">
        <f t="shared" si="0"/>
        <v>0</v>
      </c>
      <c r="C13" s="67"/>
      <c r="D13" s="67"/>
      <c r="E13" s="104"/>
      <c r="F13" s="104"/>
    </row>
    <row r="14" spans="1:6" s="9" customFormat="1" ht="12.6" customHeight="1">
      <c r="A14" s="110" t="s">
        <v>311</v>
      </c>
      <c r="B14" s="28">
        <f t="shared" si="0"/>
        <v>0</v>
      </c>
      <c r="C14" s="28">
        <f>+C15+C16</f>
        <v>0</v>
      </c>
      <c r="D14" s="28">
        <f>+D15+D16</f>
        <v>0</v>
      </c>
      <c r="E14" s="104"/>
      <c r="F14" s="104"/>
    </row>
    <row r="15" spans="1:6" s="9" customFormat="1" ht="12.6" customHeight="1">
      <c r="A15" s="119" t="s">
        <v>308</v>
      </c>
      <c r="B15" s="28">
        <f t="shared" si="0"/>
        <v>0</v>
      </c>
      <c r="C15" s="67"/>
      <c r="D15" s="67"/>
      <c r="E15" s="104"/>
      <c r="F15" s="104"/>
    </row>
    <row r="16" spans="1:6" s="9" customFormat="1" ht="12.6" customHeight="1">
      <c r="A16" s="119" t="s">
        <v>309</v>
      </c>
      <c r="B16" s="28">
        <f t="shared" si="0"/>
        <v>0</v>
      </c>
      <c r="C16" s="67"/>
      <c r="D16" s="67"/>
      <c r="E16" s="104"/>
      <c r="F16" s="104"/>
    </row>
    <row r="17" spans="1:6" s="9" customFormat="1" ht="12.6" customHeight="1">
      <c r="A17" s="110" t="s">
        <v>312</v>
      </c>
      <c r="B17" s="28">
        <f t="shared" si="0"/>
        <v>0</v>
      </c>
      <c r="C17" s="28">
        <f>+C18+C19</f>
        <v>0</v>
      </c>
      <c r="D17" s="28">
        <f>+D18+D19</f>
        <v>0</v>
      </c>
      <c r="E17" s="104"/>
      <c r="F17" s="104"/>
    </row>
    <row r="18" spans="1:6" s="9" customFormat="1" ht="12.6" customHeight="1">
      <c r="A18" s="119" t="s">
        <v>308</v>
      </c>
      <c r="B18" s="28">
        <f t="shared" si="0"/>
        <v>0</v>
      </c>
      <c r="C18" s="67"/>
      <c r="D18" s="67"/>
      <c r="E18" s="104"/>
      <c r="F18" s="104"/>
    </row>
    <row r="19" spans="1:6" s="9" customFormat="1" ht="12.6" customHeight="1">
      <c r="A19" s="119" t="s">
        <v>309</v>
      </c>
      <c r="B19" s="28">
        <f t="shared" si="0"/>
        <v>0</v>
      </c>
      <c r="C19" s="67"/>
      <c r="D19" s="67"/>
      <c r="E19" s="104"/>
      <c r="F19" s="104"/>
    </row>
    <row r="20" spans="1:6" s="9" customFormat="1" ht="12.6" customHeight="1">
      <c r="A20" s="111" t="s">
        <v>313</v>
      </c>
      <c r="B20" s="28">
        <f t="shared" si="0"/>
        <v>0</v>
      </c>
      <c r="C20" s="28">
        <f>+C21+C22</f>
        <v>0</v>
      </c>
      <c r="D20" s="28">
        <f>+D21+D22</f>
        <v>0</v>
      </c>
      <c r="E20" s="104"/>
      <c r="F20" s="104"/>
    </row>
    <row r="21" spans="1:6" s="9" customFormat="1" ht="12.6" customHeight="1">
      <c r="A21" s="119" t="s">
        <v>308</v>
      </c>
      <c r="B21" s="28">
        <f t="shared" si="0"/>
        <v>0</v>
      </c>
      <c r="C21" s="67"/>
      <c r="D21" s="67"/>
      <c r="E21" s="104"/>
      <c r="F21" s="104"/>
    </row>
    <row r="22" spans="1:6" s="9" customFormat="1" ht="12.6" customHeight="1">
      <c r="A22" s="119" t="s">
        <v>309</v>
      </c>
      <c r="B22" s="28">
        <f t="shared" si="0"/>
        <v>0</v>
      </c>
      <c r="C22" s="67"/>
      <c r="D22" s="67"/>
      <c r="E22" s="104"/>
      <c r="F22" s="104"/>
    </row>
    <row r="23" spans="1:6" s="9" customFormat="1" ht="12.6" customHeight="1">
      <c r="A23" s="112" t="s">
        <v>263</v>
      </c>
      <c r="B23" s="28">
        <f t="shared" si="0"/>
        <v>0</v>
      </c>
      <c r="C23" s="28">
        <f>+C24+C31+C34+C37</f>
        <v>0</v>
      </c>
      <c r="D23" s="28">
        <f>+D24+D31+D34+D37</f>
        <v>0</v>
      </c>
      <c r="E23" s="104"/>
      <c r="F23" s="104"/>
    </row>
    <row r="24" spans="1:6" s="9" customFormat="1" ht="12.6" customHeight="1">
      <c r="A24" s="113" t="s">
        <v>314</v>
      </c>
      <c r="B24" s="28">
        <f t="shared" si="0"/>
        <v>0</v>
      </c>
      <c r="C24" s="28">
        <f>+C25+C28</f>
        <v>0</v>
      </c>
      <c r="D24" s="28">
        <f>+D25+D28</f>
        <v>0</v>
      </c>
      <c r="E24" s="104"/>
      <c r="F24" s="104"/>
    </row>
    <row r="25" spans="1:6" s="9" customFormat="1" ht="12.6" customHeight="1">
      <c r="A25" s="114" t="s">
        <v>315</v>
      </c>
      <c r="B25" s="28">
        <f t="shared" si="0"/>
        <v>0</v>
      </c>
      <c r="C25" s="28">
        <f>+C26+C27</f>
        <v>0</v>
      </c>
      <c r="D25" s="28">
        <f>+D26+D27</f>
        <v>0</v>
      </c>
      <c r="E25" s="104"/>
      <c r="F25" s="104"/>
    </row>
    <row r="26" spans="1:6" s="9" customFormat="1" ht="12.6" customHeight="1">
      <c r="A26" s="119" t="s">
        <v>308</v>
      </c>
      <c r="B26" s="28">
        <f t="shared" si="0"/>
        <v>0</v>
      </c>
      <c r="C26" s="67"/>
      <c r="D26" s="67"/>
      <c r="E26" s="104"/>
      <c r="F26" s="104"/>
    </row>
    <row r="27" spans="1:6" s="9" customFormat="1" ht="12.6" customHeight="1">
      <c r="A27" s="119" t="s">
        <v>309</v>
      </c>
      <c r="B27" s="28">
        <f t="shared" si="0"/>
        <v>0</v>
      </c>
      <c r="C27" s="67"/>
      <c r="D27" s="67"/>
      <c r="E27" s="104"/>
      <c r="F27" s="104"/>
    </row>
    <row r="28" spans="1:6" s="9" customFormat="1" ht="12.6" customHeight="1">
      <c r="A28" s="114" t="s">
        <v>316</v>
      </c>
      <c r="B28" s="28">
        <f t="shared" si="0"/>
        <v>0</v>
      </c>
      <c r="C28" s="28">
        <f>+C29+C30</f>
        <v>0</v>
      </c>
      <c r="D28" s="28">
        <f>+D29+D30</f>
        <v>0</v>
      </c>
      <c r="E28" s="104"/>
      <c r="F28" s="104"/>
    </row>
    <row r="29" spans="1:6" s="9" customFormat="1" ht="12.6" customHeight="1">
      <c r="A29" s="119" t="s">
        <v>308</v>
      </c>
      <c r="B29" s="28">
        <f t="shared" si="0"/>
        <v>0</v>
      </c>
      <c r="C29" s="67"/>
      <c r="D29" s="67"/>
      <c r="E29" s="104"/>
      <c r="F29" s="104"/>
    </row>
    <row r="30" spans="1:6" s="9" customFormat="1" ht="12.6" customHeight="1">
      <c r="A30" s="119" t="s">
        <v>309</v>
      </c>
      <c r="B30" s="28">
        <f t="shared" si="0"/>
        <v>0</v>
      </c>
      <c r="C30" s="67"/>
      <c r="D30" s="67"/>
      <c r="E30" s="104"/>
      <c r="F30" s="104"/>
    </row>
    <row r="31" spans="1:6" s="9" customFormat="1" ht="12.6" customHeight="1">
      <c r="A31" s="113" t="s">
        <v>317</v>
      </c>
      <c r="B31" s="28">
        <f t="shared" si="0"/>
        <v>0</v>
      </c>
      <c r="C31" s="28">
        <f>+C32+C33</f>
        <v>0</v>
      </c>
      <c r="D31" s="28">
        <f>+D32+D33</f>
        <v>0</v>
      </c>
      <c r="E31" s="104"/>
      <c r="F31" s="104"/>
    </row>
    <row r="32" spans="1:6" s="9" customFormat="1" ht="12.6" customHeight="1">
      <c r="A32" s="120" t="s">
        <v>308</v>
      </c>
      <c r="B32" s="28">
        <f t="shared" si="0"/>
        <v>0</v>
      </c>
      <c r="C32" s="67"/>
      <c r="D32" s="67"/>
      <c r="E32" s="104"/>
      <c r="F32" s="104"/>
    </row>
    <row r="33" spans="1:6" s="9" customFormat="1" ht="12.6" customHeight="1">
      <c r="A33" s="120" t="s">
        <v>309</v>
      </c>
      <c r="B33" s="28">
        <f t="shared" si="0"/>
        <v>0</v>
      </c>
      <c r="C33" s="67"/>
      <c r="D33" s="67"/>
      <c r="E33" s="104"/>
      <c r="F33" s="104"/>
    </row>
    <row r="34" spans="1:6" s="9" customFormat="1" ht="12.6" customHeight="1">
      <c r="A34" s="113" t="s">
        <v>318</v>
      </c>
      <c r="B34" s="28">
        <f t="shared" si="0"/>
        <v>0</v>
      </c>
      <c r="C34" s="28">
        <f>+C35+C36</f>
        <v>0</v>
      </c>
      <c r="D34" s="28">
        <f>+D35+D36</f>
        <v>0</v>
      </c>
      <c r="E34" s="104"/>
      <c r="F34" s="104"/>
    </row>
    <row r="35" spans="1:6" s="9" customFormat="1" ht="12.6" customHeight="1">
      <c r="A35" s="120" t="s">
        <v>308</v>
      </c>
      <c r="B35" s="28">
        <f t="shared" si="0"/>
        <v>0</v>
      </c>
      <c r="C35" s="67"/>
      <c r="D35" s="67"/>
      <c r="E35" s="104"/>
      <c r="F35" s="104"/>
    </row>
    <row r="36" spans="1:6" s="9" customFormat="1" ht="12.6" customHeight="1">
      <c r="A36" s="120" t="s">
        <v>309</v>
      </c>
      <c r="B36" s="28">
        <f t="shared" si="0"/>
        <v>0</v>
      </c>
      <c r="C36" s="67"/>
      <c r="D36" s="67"/>
      <c r="E36" s="104"/>
      <c r="F36" s="104"/>
    </row>
    <row r="37" spans="1:6" s="9" customFormat="1" ht="12.6" customHeight="1">
      <c r="A37" s="113" t="s">
        <v>319</v>
      </c>
      <c r="B37" s="28">
        <f t="shared" si="0"/>
        <v>0</v>
      </c>
      <c r="C37" s="28">
        <f>+C38+C39</f>
        <v>0</v>
      </c>
      <c r="D37" s="28">
        <f>+D38+D39</f>
        <v>0</v>
      </c>
      <c r="E37" s="104"/>
      <c r="F37" s="104"/>
    </row>
    <row r="38" spans="1:6" s="9" customFormat="1" ht="12.6" customHeight="1">
      <c r="A38" s="120" t="s">
        <v>308</v>
      </c>
      <c r="B38" s="28">
        <f t="shared" si="0"/>
        <v>0</v>
      </c>
      <c r="C38" s="67"/>
      <c r="D38" s="67"/>
      <c r="E38" s="104"/>
      <c r="F38" s="104"/>
    </row>
    <row r="39" spans="1:6" s="9" customFormat="1" ht="12.6" customHeight="1">
      <c r="A39" s="120" t="s">
        <v>309</v>
      </c>
      <c r="B39" s="28">
        <f t="shared" si="0"/>
        <v>0</v>
      </c>
      <c r="C39" s="67"/>
      <c r="D39" s="67"/>
      <c r="E39" s="104"/>
      <c r="F39" s="104"/>
    </row>
    <row r="40" spans="1:6" s="9" customFormat="1" ht="12.6" customHeight="1">
      <c r="A40" s="112" t="s">
        <v>264</v>
      </c>
      <c r="B40" s="28">
        <f t="shared" si="0"/>
        <v>0</v>
      </c>
      <c r="C40" s="28">
        <f>+C41+C44+C47+C50</f>
        <v>0</v>
      </c>
      <c r="D40" s="28">
        <f>+D41+D44+D47+D50</f>
        <v>0</v>
      </c>
      <c r="E40" s="104"/>
      <c r="F40" s="104"/>
    </row>
    <row r="41" spans="1:6" s="9" customFormat="1" ht="12.6" customHeight="1">
      <c r="A41" s="113" t="s">
        <v>320</v>
      </c>
      <c r="B41" s="28">
        <f t="shared" si="0"/>
        <v>0</v>
      </c>
      <c r="C41" s="28">
        <f>+C42+C43</f>
        <v>0</v>
      </c>
      <c r="D41" s="28">
        <f>+D42+D43</f>
        <v>0</v>
      </c>
      <c r="E41" s="104"/>
      <c r="F41" s="104"/>
    </row>
    <row r="42" spans="1:6" s="9" customFormat="1" ht="12.6" customHeight="1">
      <c r="A42" s="120" t="s">
        <v>308</v>
      </c>
      <c r="B42" s="28">
        <f t="shared" si="0"/>
        <v>0</v>
      </c>
      <c r="C42" s="67"/>
      <c r="D42" s="67"/>
      <c r="E42" s="104"/>
      <c r="F42" s="104"/>
    </row>
    <row r="43" spans="1:6" s="9" customFormat="1" ht="12.6" customHeight="1">
      <c r="A43" s="120" t="s">
        <v>309</v>
      </c>
      <c r="B43" s="28">
        <f t="shared" si="0"/>
        <v>0</v>
      </c>
      <c r="C43" s="67"/>
      <c r="D43" s="67"/>
      <c r="E43" s="104"/>
      <c r="F43" s="104"/>
    </row>
    <row r="44" spans="1:6" s="9" customFormat="1" ht="12.6" customHeight="1">
      <c r="A44" s="113" t="s">
        <v>321</v>
      </c>
      <c r="B44" s="28">
        <f t="shared" si="0"/>
        <v>0</v>
      </c>
      <c r="C44" s="28">
        <f>+C45+C46</f>
        <v>0</v>
      </c>
      <c r="D44" s="28">
        <f>+D45+D46</f>
        <v>0</v>
      </c>
      <c r="E44" s="104"/>
      <c r="F44" s="104"/>
    </row>
    <row r="45" spans="1:6" s="9" customFormat="1" ht="12.6" customHeight="1">
      <c r="A45" s="120" t="s">
        <v>308</v>
      </c>
      <c r="B45" s="28">
        <f t="shared" si="0"/>
        <v>0</v>
      </c>
      <c r="C45" s="67"/>
      <c r="D45" s="67"/>
      <c r="E45" s="104"/>
      <c r="F45" s="104"/>
    </row>
    <row r="46" spans="1:6" s="9" customFormat="1" ht="12.6" customHeight="1">
      <c r="A46" s="120" t="s">
        <v>309</v>
      </c>
      <c r="B46" s="28">
        <f t="shared" si="0"/>
        <v>0</v>
      </c>
      <c r="C46" s="67"/>
      <c r="D46" s="67"/>
      <c r="E46" s="104"/>
      <c r="F46" s="104"/>
    </row>
    <row r="47" spans="1:6" s="9" customFormat="1" ht="12.6" customHeight="1">
      <c r="A47" s="113" t="s">
        <v>322</v>
      </c>
      <c r="B47" s="28">
        <f t="shared" si="0"/>
        <v>0</v>
      </c>
      <c r="C47" s="28">
        <f>+C48+C49</f>
        <v>0</v>
      </c>
      <c r="D47" s="28">
        <f>+D48+D49</f>
        <v>0</v>
      </c>
      <c r="E47" s="104"/>
      <c r="F47" s="104"/>
    </row>
    <row r="48" spans="1:6" s="9" customFormat="1" ht="12.6" customHeight="1">
      <c r="A48" s="120" t="s">
        <v>308</v>
      </c>
      <c r="B48" s="28">
        <f t="shared" si="0"/>
        <v>0</v>
      </c>
      <c r="C48" s="67"/>
      <c r="D48" s="67"/>
      <c r="E48" s="104"/>
      <c r="F48" s="104"/>
    </row>
    <row r="49" spans="1:6" s="9" customFormat="1" ht="12.6" customHeight="1">
      <c r="A49" s="120" t="s">
        <v>309</v>
      </c>
      <c r="B49" s="28">
        <f t="shared" si="0"/>
        <v>0</v>
      </c>
      <c r="C49" s="67"/>
      <c r="D49" s="67"/>
      <c r="E49" s="104"/>
      <c r="F49" s="104"/>
    </row>
    <row r="50" spans="1:6" s="9" customFormat="1" ht="12.6" customHeight="1">
      <c r="A50" s="113" t="s">
        <v>323</v>
      </c>
      <c r="B50" s="28">
        <f t="shared" si="0"/>
        <v>0</v>
      </c>
      <c r="C50" s="28">
        <f>+C51+C52</f>
        <v>0</v>
      </c>
      <c r="D50" s="28">
        <f>+D51+D52</f>
        <v>0</v>
      </c>
      <c r="E50" s="104"/>
      <c r="F50" s="104"/>
    </row>
    <row r="51" spans="1:6" s="9" customFormat="1" ht="12.6" customHeight="1">
      <c r="A51" s="120" t="s">
        <v>308</v>
      </c>
      <c r="B51" s="28">
        <f t="shared" si="0"/>
        <v>0</v>
      </c>
      <c r="C51" s="67"/>
      <c r="D51" s="67"/>
      <c r="E51" s="104"/>
      <c r="F51" s="104"/>
    </row>
    <row r="52" spans="1:6" s="9" customFormat="1" ht="12.6" customHeight="1">
      <c r="A52" s="120" t="s">
        <v>309</v>
      </c>
      <c r="B52" s="28">
        <f t="shared" si="0"/>
        <v>0</v>
      </c>
      <c r="C52" s="67"/>
      <c r="D52" s="67"/>
      <c r="E52" s="104"/>
      <c r="F52" s="104"/>
    </row>
    <row r="53" spans="1:6" s="9" customFormat="1" ht="12.6" customHeight="1">
      <c r="A53" s="112" t="s">
        <v>265</v>
      </c>
      <c r="B53" s="28">
        <f t="shared" si="0"/>
        <v>0</v>
      </c>
      <c r="C53" s="28">
        <f>+C54+C57</f>
        <v>0</v>
      </c>
      <c r="D53" s="28">
        <f>+D54+D57</f>
        <v>0</v>
      </c>
      <c r="E53" s="104"/>
      <c r="F53" s="104"/>
    </row>
    <row r="54" spans="1:6" s="9" customFormat="1" ht="12.6" customHeight="1">
      <c r="A54" s="113" t="s">
        <v>324</v>
      </c>
      <c r="B54" s="28">
        <f t="shared" si="0"/>
        <v>0</v>
      </c>
      <c r="C54" s="28">
        <f>+C55+C56</f>
        <v>0</v>
      </c>
      <c r="D54" s="28">
        <f>+D55+D56</f>
        <v>0</v>
      </c>
      <c r="E54" s="104"/>
      <c r="F54" s="104"/>
    </row>
    <row r="55" spans="1:6" s="9" customFormat="1" ht="12.6" customHeight="1">
      <c r="A55" s="120" t="s">
        <v>308</v>
      </c>
      <c r="B55" s="28">
        <f t="shared" si="0"/>
        <v>0</v>
      </c>
      <c r="C55" s="67"/>
      <c r="D55" s="67"/>
      <c r="E55" s="104"/>
      <c r="F55" s="104"/>
    </row>
    <row r="56" spans="1:6" s="9" customFormat="1" ht="12.6" customHeight="1">
      <c r="A56" s="120" t="s">
        <v>309</v>
      </c>
      <c r="B56" s="28">
        <f t="shared" si="0"/>
        <v>0</v>
      </c>
      <c r="C56" s="67"/>
      <c r="D56" s="67"/>
      <c r="E56" s="104"/>
      <c r="F56" s="104"/>
    </row>
    <row r="57" spans="1:6" s="9" customFormat="1" ht="12.6" customHeight="1">
      <c r="A57" s="113" t="s">
        <v>325</v>
      </c>
      <c r="B57" s="28">
        <f t="shared" si="0"/>
        <v>0</v>
      </c>
      <c r="C57" s="28">
        <f>+C58+C61+C64</f>
        <v>0</v>
      </c>
      <c r="D57" s="28">
        <f>+D58+D61+D64</f>
        <v>0</v>
      </c>
      <c r="E57" s="104"/>
      <c r="F57" s="104"/>
    </row>
    <row r="58" spans="1:6" s="9" customFormat="1" ht="12.6" customHeight="1">
      <c r="A58" s="114" t="s">
        <v>326</v>
      </c>
      <c r="B58" s="28">
        <f t="shared" si="0"/>
        <v>0</v>
      </c>
      <c r="C58" s="28">
        <f>+C59+C60</f>
        <v>0</v>
      </c>
      <c r="D58" s="28">
        <f>+D59+D60</f>
        <v>0</v>
      </c>
      <c r="E58" s="104"/>
      <c r="F58" s="104"/>
    </row>
    <row r="59" spans="1:6" s="9" customFormat="1" ht="12.6" customHeight="1">
      <c r="A59" s="119" t="s">
        <v>308</v>
      </c>
      <c r="B59" s="28">
        <f t="shared" si="0"/>
        <v>0</v>
      </c>
      <c r="C59" s="67"/>
      <c r="D59" s="67"/>
      <c r="E59" s="104"/>
      <c r="F59" s="104"/>
    </row>
    <row r="60" spans="1:6" s="9" customFormat="1" ht="12.6" customHeight="1">
      <c r="A60" s="119" t="s">
        <v>309</v>
      </c>
      <c r="B60" s="28">
        <f t="shared" si="0"/>
        <v>0</v>
      </c>
      <c r="C60" s="67"/>
      <c r="D60" s="67"/>
      <c r="E60" s="104"/>
      <c r="F60" s="104"/>
    </row>
    <row r="61" spans="1:6" s="9" customFormat="1" ht="12.6" customHeight="1">
      <c r="A61" s="114" t="s">
        <v>327</v>
      </c>
      <c r="B61" s="28">
        <f t="shared" si="0"/>
        <v>0</v>
      </c>
      <c r="C61" s="28">
        <f>+C62+C63</f>
        <v>0</v>
      </c>
      <c r="D61" s="28">
        <f>+D62+D63</f>
        <v>0</v>
      </c>
      <c r="E61" s="104"/>
      <c r="F61" s="104"/>
    </row>
    <row r="62" spans="1:6" s="9" customFormat="1" ht="12.6" customHeight="1">
      <c r="A62" s="119" t="s">
        <v>308</v>
      </c>
      <c r="B62" s="28">
        <f t="shared" si="0"/>
        <v>0</v>
      </c>
      <c r="C62" s="67"/>
      <c r="D62" s="67"/>
      <c r="E62" s="104"/>
      <c r="F62" s="104"/>
    </row>
    <row r="63" spans="1:6" s="9" customFormat="1" ht="12.6" customHeight="1">
      <c r="A63" s="119" t="s">
        <v>309</v>
      </c>
      <c r="B63" s="28">
        <f t="shared" si="0"/>
        <v>0</v>
      </c>
      <c r="C63" s="67"/>
      <c r="D63" s="67"/>
      <c r="E63" s="104"/>
      <c r="F63" s="104"/>
    </row>
    <row r="64" spans="1:6" s="9" customFormat="1" ht="12.6" customHeight="1">
      <c r="A64" s="115" t="s">
        <v>328</v>
      </c>
      <c r="B64" s="28">
        <f t="shared" si="0"/>
        <v>0</v>
      </c>
      <c r="C64" s="28">
        <f>+C65+C66</f>
        <v>0</v>
      </c>
      <c r="D64" s="28">
        <f>+D65+D66</f>
        <v>0</v>
      </c>
      <c r="E64" s="104"/>
      <c r="F64" s="104"/>
    </row>
    <row r="65" spans="1:6" s="9" customFormat="1" ht="12.6" customHeight="1">
      <c r="A65" s="119" t="s">
        <v>308</v>
      </c>
      <c r="B65" s="28">
        <f t="shared" si="0"/>
        <v>0</v>
      </c>
      <c r="C65" s="67"/>
      <c r="D65" s="67"/>
      <c r="E65" s="104"/>
      <c r="F65" s="104"/>
    </row>
    <row r="66" spans="1:6" s="9" customFormat="1" ht="12.6" customHeight="1">
      <c r="A66" s="119" t="s">
        <v>309</v>
      </c>
      <c r="B66" s="28">
        <f t="shared" si="0"/>
        <v>0</v>
      </c>
      <c r="C66" s="67"/>
      <c r="D66" s="67"/>
      <c r="E66" s="104"/>
      <c r="F66" s="104"/>
    </row>
    <row r="67" spans="1:6" s="9" customFormat="1" ht="12.6" customHeight="1">
      <c r="A67" s="133" t="s">
        <v>266</v>
      </c>
      <c r="B67" s="157">
        <f t="shared" si="0"/>
        <v>0</v>
      </c>
      <c r="C67" s="157">
        <f>+C6-C23+C40-C53</f>
        <v>0</v>
      </c>
      <c r="D67" s="157">
        <f>+D6-D23+D40-D53</f>
        <v>0</v>
      </c>
      <c r="E67" s="104"/>
      <c r="F67" s="104"/>
    </row>
    <row r="68" spans="1:6" s="9" customFormat="1" ht="12.6" customHeight="1">
      <c r="A68" s="112" t="s">
        <v>267</v>
      </c>
      <c r="B68" s="28">
        <f t="shared" si="0"/>
        <v>0</v>
      </c>
      <c r="C68" s="28">
        <f>+C69+C70</f>
        <v>0</v>
      </c>
      <c r="D68" s="28">
        <f>+D69+D70</f>
        <v>0</v>
      </c>
      <c r="E68" s="104"/>
      <c r="F68" s="104"/>
    </row>
    <row r="69" spans="1:6" s="9" customFormat="1" ht="12.6" customHeight="1">
      <c r="A69" s="120" t="s">
        <v>308</v>
      </c>
      <c r="B69" s="28">
        <f t="shared" si="0"/>
        <v>0</v>
      </c>
      <c r="C69" s="67"/>
      <c r="D69" s="67"/>
      <c r="E69" s="104"/>
      <c r="F69" s="104"/>
    </row>
    <row r="70" spans="1:6" s="9" customFormat="1" ht="12.6" customHeight="1">
      <c r="A70" s="120" t="s">
        <v>309</v>
      </c>
      <c r="B70" s="28">
        <f t="shared" ref="B70:B133" si="1">SUM(C70:F70)</f>
        <v>0</v>
      </c>
      <c r="C70" s="67"/>
      <c r="D70" s="67"/>
      <c r="E70" s="104"/>
      <c r="F70" s="104"/>
    </row>
    <row r="71" spans="1:6" s="9" customFormat="1" ht="12.6" customHeight="1">
      <c r="A71" s="112" t="s">
        <v>268</v>
      </c>
      <c r="B71" s="28">
        <f t="shared" si="1"/>
        <v>0</v>
      </c>
      <c r="C71" s="28">
        <f>+C72+C73</f>
        <v>0</v>
      </c>
      <c r="D71" s="28">
        <f>+D72+D73</f>
        <v>0</v>
      </c>
      <c r="E71" s="104"/>
      <c r="F71" s="104"/>
    </row>
    <row r="72" spans="1:6" s="9" customFormat="1" ht="12.6" customHeight="1">
      <c r="A72" s="120" t="s">
        <v>308</v>
      </c>
      <c r="B72" s="28">
        <f t="shared" si="1"/>
        <v>0</v>
      </c>
      <c r="C72" s="67"/>
      <c r="D72" s="67"/>
      <c r="E72" s="104"/>
      <c r="F72" s="104"/>
    </row>
    <row r="73" spans="1:6" s="9" customFormat="1" ht="12.6" customHeight="1">
      <c r="A73" s="120" t="s">
        <v>309</v>
      </c>
      <c r="B73" s="28">
        <f t="shared" si="1"/>
        <v>0</v>
      </c>
      <c r="C73" s="67"/>
      <c r="D73" s="67"/>
      <c r="E73" s="104"/>
      <c r="F73" s="104"/>
    </row>
    <row r="74" spans="1:6" s="9" customFormat="1" ht="12.6" customHeight="1">
      <c r="A74" s="112" t="s">
        <v>269</v>
      </c>
      <c r="B74" s="28">
        <f t="shared" si="1"/>
        <v>0</v>
      </c>
      <c r="C74" s="28">
        <f>+C75+C76</f>
        <v>0</v>
      </c>
      <c r="D74" s="28">
        <f>+D75+D76</f>
        <v>0</v>
      </c>
      <c r="E74" s="104"/>
      <c r="F74" s="104"/>
    </row>
    <row r="75" spans="1:6" s="9" customFormat="1" ht="12.6" customHeight="1">
      <c r="A75" s="120" t="s">
        <v>308</v>
      </c>
      <c r="B75" s="28">
        <f t="shared" si="1"/>
        <v>0</v>
      </c>
      <c r="C75" s="67"/>
      <c r="D75" s="67"/>
      <c r="E75" s="104"/>
      <c r="F75" s="104"/>
    </row>
    <row r="76" spans="1:6" s="9" customFormat="1" ht="12.6" customHeight="1">
      <c r="A76" s="120" t="s">
        <v>309</v>
      </c>
      <c r="B76" s="28">
        <f t="shared" si="1"/>
        <v>0</v>
      </c>
      <c r="C76" s="67"/>
      <c r="D76" s="67"/>
      <c r="E76" s="104"/>
      <c r="F76" s="104"/>
    </row>
    <row r="77" spans="1:6" ht="12.6" customHeight="1">
      <c r="A77" s="112" t="s">
        <v>270</v>
      </c>
      <c r="B77" s="28">
        <f t="shared" si="1"/>
        <v>0</v>
      </c>
      <c r="C77" s="28">
        <f>+C78+C79</f>
        <v>0</v>
      </c>
      <c r="D77" s="28">
        <f>+D78+D79</f>
        <v>0</v>
      </c>
      <c r="E77" s="104"/>
      <c r="F77" s="104"/>
    </row>
    <row r="78" spans="1:6" ht="12.6" customHeight="1">
      <c r="A78" s="120" t="s">
        <v>308</v>
      </c>
      <c r="B78" s="28">
        <f t="shared" si="1"/>
        <v>0</v>
      </c>
      <c r="C78" s="67"/>
      <c r="D78" s="67"/>
      <c r="E78" s="104"/>
      <c r="F78" s="104"/>
    </row>
    <row r="79" spans="1:6" ht="12.6" customHeight="1">
      <c r="A79" s="120" t="s">
        <v>309</v>
      </c>
      <c r="B79" s="28">
        <f t="shared" si="1"/>
        <v>0</v>
      </c>
      <c r="C79" s="67"/>
      <c r="D79" s="67"/>
      <c r="E79" s="104"/>
      <c r="F79" s="104"/>
    </row>
    <row r="80" spans="1:6" s="11" customFormat="1" ht="12.6" customHeight="1">
      <c r="A80" s="133" t="s">
        <v>271</v>
      </c>
      <c r="B80" s="157">
        <f t="shared" si="1"/>
        <v>0</v>
      </c>
      <c r="C80" s="157">
        <f>+C68+C74-C71-C77</f>
        <v>0</v>
      </c>
      <c r="D80" s="157">
        <f>+D68+D74-D71-D77</f>
        <v>0</v>
      </c>
      <c r="E80" s="104"/>
      <c r="F80" s="104"/>
    </row>
    <row r="81" spans="1:6" s="11" customFormat="1" ht="20.100000000000001" customHeight="1">
      <c r="A81" s="116" t="s">
        <v>339</v>
      </c>
      <c r="B81" s="28">
        <f t="shared" si="1"/>
        <v>0</v>
      </c>
      <c r="C81" s="46"/>
      <c r="D81" s="46"/>
      <c r="E81" s="67"/>
      <c r="F81" s="67"/>
    </row>
    <row r="82" spans="1:6" ht="12.6" customHeight="1">
      <c r="A82" s="117" t="s">
        <v>273</v>
      </c>
      <c r="B82" s="28">
        <f t="shared" si="1"/>
        <v>0</v>
      </c>
      <c r="C82" s="28">
        <f>+C83+C87+C86</f>
        <v>0</v>
      </c>
      <c r="D82" s="28">
        <f>+D83+D87+D86</f>
        <v>0</v>
      </c>
      <c r="E82" s="28">
        <f>E83+E87+E86</f>
        <v>0</v>
      </c>
      <c r="F82" s="28">
        <f>F83+F87+F86</f>
        <v>0</v>
      </c>
    </row>
    <row r="83" spans="1:6" ht="12.6" customHeight="1">
      <c r="A83" s="118" t="s">
        <v>274</v>
      </c>
      <c r="B83" s="28">
        <f t="shared" si="1"/>
        <v>0</v>
      </c>
      <c r="C83" s="28">
        <f>+C84+C85</f>
        <v>0</v>
      </c>
      <c r="D83" s="28">
        <f>+D84+D85</f>
        <v>0</v>
      </c>
      <c r="E83" s="67"/>
      <c r="F83" s="67"/>
    </row>
    <row r="84" spans="1:6" s="11" customFormat="1" ht="12.6" customHeight="1">
      <c r="A84" s="119" t="s">
        <v>308</v>
      </c>
      <c r="B84" s="28">
        <f t="shared" si="1"/>
        <v>0</v>
      </c>
      <c r="C84" s="67"/>
      <c r="D84" s="67"/>
      <c r="E84" s="41"/>
      <c r="F84" s="41"/>
    </row>
    <row r="85" spans="1:6" ht="12.6" customHeight="1">
      <c r="A85" s="119" t="s">
        <v>309</v>
      </c>
      <c r="B85" s="28">
        <f t="shared" si="1"/>
        <v>0</v>
      </c>
      <c r="C85" s="67"/>
      <c r="D85" s="67"/>
      <c r="E85" s="41"/>
      <c r="F85" s="41"/>
    </row>
    <row r="86" spans="1:6" ht="12.6" customHeight="1">
      <c r="A86" s="118" t="s">
        <v>275</v>
      </c>
      <c r="B86" s="28">
        <f t="shared" si="1"/>
        <v>0</v>
      </c>
      <c r="C86" s="67"/>
      <c r="D86" s="67"/>
      <c r="E86" s="67"/>
      <c r="F86" s="67"/>
    </row>
    <row r="87" spans="1:6" s="11" customFormat="1" ht="12.6" customHeight="1">
      <c r="A87" s="118" t="s">
        <v>25</v>
      </c>
      <c r="B87" s="28">
        <f t="shared" si="1"/>
        <v>0</v>
      </c>
      <c r="C87" s="28">
        <f>+C88+C89</f>
        <v>0</v>
      </c>
      <c r="D87" s="28">
        <f>+D88+D89</f>
        <v>0</v>
      </c>
      <c r="E87" s="67"/>
      <c r="F87" s="67"/>
    </row>
    <row r="88" spans="1:6" s="11" customFormat="1" ht="12.6" customHeight="1">
      <c r="A88" s="120" t="s">
        <v>308</v>
      </c>
      <c r="B88" s="28">
        <f t="shared" si="1"/>
        <v>0</v>
      </c>
      <c r="C88" s="67"/>
      <c r="D88" s="67"/>
      <c r="E88" s="41"/>
      <c r="F88" s="41"/>
    </row>
    <row r="89" spans="1:6" s="11" customFormat="1" ht="12.6" customHeight="1">
      <c r="A89" s="120" t="s">
        <v>309</v>
      </c>
      <c r="B89" s="28">
        <f t="shared" si="1"/>
        <v>0</v>
      </c>
      <c r="C89" s="67"/>
      <c r="D89" s="67"/>
      <c r="E89" s="41"/>
      <c r="F89" s="41"/>
    </row>
    <row r="90" spans="1:6" ht="12.6" customHeight="1">
      <c r="A90" s="123" t="s">
        <v>276</v>
      </c>
      <c r="B90" s="28">
        <f t="shared" si="1"/>
        <v>0</v>
      </c>
      <c r="C90" s="28">
        <f>+C91+C94+C95</f>
        <v>0</v>
      </c>
      <c r="D90" s="28">
        <f>+D91+D94+D95</f>
        <v>0</v>
      </c>
      <c r="E90" s="28">
        <f>E91+E94+E95</f>
        <v>0</v>
      </c>
      <c r="F90" s="28">
        <f>F91+F94+F95</f>
        <v>0</v>
      </c>
    </row>
    <row r="91" spans="1:6" ht="12.6" customHeight="1">
      <c r="A91" s="118" t="s">
        <v>274</v>
      </c>
      <c r="B91" s="28">
        <f t="shared" si="1"/>
        <v>0</v>
      </c>
      <c r="C91" s="28">
        <f>+C92+C93</f>
        <v>0</v>
      </c>
      <c r="D91" s="28">
        <f>+D92+D93</f>
        <v>0</v>
      </c>
      <c r="E91" s="67"/>
      <c r="F91" s="67"/>
    </row>
    <row r="92" spans="1:6" s="11" customFormat="1" ht="12.6" customHeight="1">
      <c r="A92" s="119" t="s">
        <v>308</v>
      </c>
      <c r="B92" s="28">
        <f t="shared" si="1"/>
        <v>0</v>
      </c>
      <c r="C92" s="67"/>
      <c r="D92" s="67"/>
      <c r="E92" s="41"/>
      <c r="F92" s="41"/>
    </row>
    <row r="93" spans="1:6" ht="12.6" customHeight="1">
      <c r="A93" s="119" t="s">
        <v>309</v>
      </c>
      <c r="B93" s="28">
        <f t="shared" si="1"/>
        <v>0</v>
      </c>
      <c r="C93" s="67"/>
      <c r="D93" s="67"/>
      <c r="E93" s="41"/>
      <c r="F93" s="41"/>
    </row>
    <row r="94" spans="1:6" ht="12.6" customHeight="1">
      <c r="A94" s="118" t="s">
        <v>275</v>
      </c>
      <c r="B94" s="28">
        <f t="shared" si="1"/>
        <v>0</v>
      </c>
      <c r="C94" s="67"/>
      <c r="D94" s="67"/>
      <c r="E94" s="67"/>
      <c r="F94" s="67"/>
    </row>
    <row r="95" spans="1:6" s="11" customFormat="1" ht="12.6" customHeight="1">
      <c r="A95" s="118" t="s">
        <v>25</v>
      </c>
      <c r="B95" s="28">
        <f t="shared" si="1"/>
        <v>0</v>
      </c>
      <c r="C95" s="28">
        <f>+C96+C97</f>
        <v>0</v>
      </c>
      <c r="D95" s="28">
        <f>+D96+D97</f>
        <v>0</v>
      </c>
      <c r="E95" s="67"/>
      <c r="F95" s="67"/>
    </row>
    <row r="96" spans="1:6" ht="12.6" customHeight="1">
      <c r="A96" s="120" t="s">
        <v>308</v>
      </c>
      <c r="B96" s="28">
        <f t="shared" si="1"/>
        <v>0</v>
      </c>
      <c r="C96" s="67"/>
      <c r="D96" s="67"/>
      <c r="E96" s="41"/>
      <c r="F96" s="41"/>
    </row>
    <row r="97" spans="1:6" ht="12.6" customHeight="1">
      <c r="A97" s="120" t="s">
        <v>309</v>
      </c>
      <c r="B97" s="28">
        <f t="shared" si="1"/>
        <v>0</v>
      </c>
      <c r="C97" s="67"/>
      <c r="D97" s="67"/>
      <c r="E97" s="41"/>
      <c r="F97" s="41"/>
    </row>
    <row r="98" spans="1:6" s="11" customFormat="1" ht="12.6" customHeight="1">
      <c r="A98" s="121" t="s">
        <v>330</v>
      </c>
      <c r="B98" s="28">
        <f t="shared" si="1"/>
        <v>0</v>
      </c>
      <c r="C98" s="28">
        <f>+C102+C99+C105+C106</f>
        <v>0</v>
      </c>
      <c r="D98" s="28">
        <f>+D102+D99+D105+D106</f>
        <v>0</v>
      </c>
      <c r="E98" s="28">
        <f>+E102+E99+E105+E106</f>
        <v>0</v>
      </c>
      <c r="F98" s="28">
        <f>+F102+F99+F105+F106</f>
        <v>0</v>
      </c>
    </row>
    <row r="99" spans="1:6" ht="12.6" customHeight="1">
      <c r="A99" s="122" t="s">
        <v>278</v>
      </c>
      <c r="B99" s="28">
        <f t="shared" si="1"/>
        <v>0</v>
      </c>
      <c r="C99" s="28">
        <f>+C100+C101</f>
        <v>0</v>
      </c>
      <c r="D99" s="28">
        <f>+D100+D101</f>
        <v>0</v>
      </c>
      <c r="E99" s="67"/>
      <c r="F99" s="67"/>
    </row>
    <row r="100" spans="1:6" ht="12.6" customHeight="1">
      <c r="A100" s="120" t="s">
        <v>308</v>
      </c>
      <c r="B100" s="28">
        <f t="shared" si="1"/>
        <v>0</v>
      </c>
      <c r="C100" s="67"/>
      <c r="D100" s="67"/>
      <c r="E100" s="41"/>
      <c r="F100" s="41"/>
    </row>
    <row r="101" spans="1:6" s="11" customFormat="1" ht="12.6" customHeight="1">
      <c r="A101" s="120" t="s">
        <v>309</v>
      </c>
      <c r="B101" s="28">
        <f t="shared" si="1"/>
        <v>0</v>
      </c>
      <c r="C101" s="67"/>
      <c r="D101" s="67"/>
      <c r="E101" s="41"/>
      <c r="F101" s="41"/>
    </row>
    <row r="102" spans="1:6" ht="12.6" customHeight="1">
      <c r="A102" s="122" t="s">
        <v>279</v>
      </c>
      <c r="B102" s="28">
        <f t="shared" si="1"/>
        <v>0</v>
      </c>
      <c r="C102" s="28">
        <f>+C103+C104</f>
        <v>0</v>
      </c>
      <c r="D102" s="28">
        <f>+D103+D104</f>
        <v>0</v>
      </c>
      <c r="E102" s="67"/>
      <c r="F102" s="67"/>
    </row>
    <row r="103" spans="1:6" ht="12.6" customHeight="1">
      <c r="A103" s="120" t="s">
        <v>308</v>
      </c>
      <c r="B103" s="28">
        <f t="shared" si="1"/>
        <v>0</v>
      </c>
      <c r="C103" s="67"/>
      <c r="D103" s="67"/>
      <c r="E103" s="41"/>
      <c r="F103" s="41"/>
    </row>
    <row r="104" spans="1:6" s="11" customFormat="1" ht="12.6" customHeight="1">
      <c r="A104" s="120" t="s">
        <v>309</v>
      </c>
      <c r="B104" s="28">
        <f t="shared" si="1"/>
        <v>0</v>
      </c>
      <c r="C104" s="67"/>
      <c r="D104" s="67"/>
      <c r="E104" s="41"/>
      <c r="F104" s="41"/>
    </row>
    <row r="105" spans="1:6" ht="12.6" customHeight="1">
      <c r="A105" s="122" t="s">
        <v>280</v>
      </c>
      <c r="B105" s="28">
        <f t="shared" si="1"/>
        <v>0</v>
      </c>
      <c r="C105" s="67"/>
      <c r="D105" s="67"/>
      <c r="E105" s="67"/>
      <c r="F105" s="67"/>
    </row>
    <row r="106" spans="1:6" ht="12.6" customHeight="1">
      <c r="A106" s="122" t="s">
        <v>281</v>
      </c>
      <c r="B106" s="28">
        <f t="shared" si="1"/>
        <v>0</v>
      </c>
      <c r="C106" s="28">
        <f>+C107+C108</f>
        <v>0</v>
      </c>
      <c r="D106" s="28">
        <f>+D107+D108</f>
        <v>0</v>
      </c>
      <c r="E106" s="67"/>
      <c r="F106" s="67"/>
    </row>
    <row r="107" spans="1:6" s="11" customFormat="1" ht="12.6" customHeight="1">
      <c r="A107" s="120" t="s">
        <v>308</v>
      </c>
      <c r="B107" s="28">
        <f t="shared" si="1"/>
        <v>0</v>
      </c>
      <c r="C107" s="67"/>
      <c r="D107" s="67"/>
      <c r="E107" s="41"/>
      <c r="F107" s="41"/>
    </row>
    <row r="108" spans="1:6" s="11" customFormat="1" ht="12.6" customHeight="1">
      <c r="A108" s="120" t="s">
        <v>309</v>
      </c>
      <c r="B108" s="28">
        <f t="shared" si="1"/>
        <v>0</v>
      </c>
      <c r="C108" s="67"/>
      <c r="D108" s="67"/>
      <c r="E108" s="41"/>
      <c r="F108" s="41"/>
    </row>
    <row r="109" spans="1:6" ht="12.6" customHeight="1">
      <c r="A109" s="121" t="s">
        <v>282</v>
      </c>
      <c r="B109" s="28">
        <f t="shared" si="1"/>
        <v>0</v>
      </c>
      <c r="C109" s="28">
        <f>+C110+C111</f>
        <v>0</v>
      </c>
      <c r="D109" s="28">
        <f>+D110+D111</f>
        <v>0</v>
      </c>
      <c r="E109" s="67"/>
      <c r="F109" s="67"/>
    </row>
    <row r="110" spans="1:6" ht="12.6" customHeight="1">
      <c r="A110" s="120" t="s">
        <v>308</v>
      </c>
      <c r="B110" s="28">
        <f t="shared" si="1"/>
        <v>0</v>
      </c>
      <c r="C110" s="67"/>
      <c r="D110" s="67"/>
      <c r="E110" s="46"/>
      <c r="F110" s="46"/>
    </row>
    <row r="111" spans="1:6" ht="12.6" customHeight="1">
      <c r="A111" s="120" t="s">
        <v>309</v>
      </c>
      <c r="B111" s="28">
        <f t="shared" si="1"/>
        <v>0</v>
      </c>
      <c r="C111" s="67"/>
      <c r="D111" s="67"/>
      <c r="E111" s="46"/>
      <c r="F111" s="46"/>
    </row>
    <row r="112" spans="1:6" ht="12.6" customHeight="1">
      <c r="A112" s="123" t="s">
        <v>283</v>
      </c>
      <c r="B112" s="28">
        <f t="shared" si="1"/>
        <v>0</v>
      </c>
      <c r="C112" s="28">
        <f>+C113+C114</f>
        <v>0</v>
      </c>
      <c r="D112" s="28">
        <f>+D113+D114</f>
        <v>0</v>
      </c>
      <c r="E112" s="67"/>
      <c r="F112" s="67"/>
    </row>
    <row r="113" spans="1:6" ht="12.6" customHeight="1">
      <c r="A113" s="122" t="s">
        <v>308</v>
      </c>
      <c r="B113" s="28">
        <f t="shared" si="1"/>
        <v>0</v>
      </c>
      <c r="C113" s="67"/>
      <c r="D113" s="67"/>
      <c r="E113" s="46"/>
      <c r="F113" s="46"/>
    </row>
    <row r="114" spans="1:6" s="11" customFormat="1" ht="12.6" customHeight="1">
      <c r="A114" s="122" t="s">
        <v>309</v>
      </c>
      <c r="B114" s="28">
        <f t="shared" si="1"/>
        <v>0</v>
      </c>
      <c r="C114" s="67"/>
      <c r="D114" s="67"/>
      <c r="E114" s="46"/>
      <c r="F114" s="46"/>
    </row>
    <row r="115" spans="1:6" s="11" customFormat="1" ht="20.100000000000001" customHeight="1">
      <c r="A115" s="116" t="s">
        <v>284</v>
      </c>
      <c r="B115" s="28">
        <f t="shared" si="1"/>
        <v>0</v>
      </c>
      <c r="C115" s="67"/>
      <c r="D115" s="67"/>
      <c r="E115" s="67"/>
      <c r="F115" s="67"/>
    </row>
    <row r="116" spans="1:6" ht="12.6" customHeight="1">
      <c r="A116" s="117" t="s">
        <v>285</v>
      </c>
      <c r="B116" s="28">
        <f t="shared" si="1"/>
        <v>0</v>
      </c>
      <c r="C116" s="28">
        <f>+C120+C117+C123</f>
        <v>0</v>
      </c>
      <c r="D116" s="28">
        <f>+D120+D117+D123</f>
        <v>0</v>
      </c>
      <c r="E116" s="28">
        <f>+E120+E117+E123</f>
        <v>0</v>
      </c>
      <c r="F116" s="28">
        <f>+F120+F117+F123</f>
        <v>0</v>
      </c>
    </row>
    <row r="117" spans="1:6" ht="12.6" customHeight="1">
      <c r="A117" s="124" t="s">
        <v>286</v>
      </c>
      <c r="B117" s="28">
        <f t="shared" si="1"/>
        <v>0</v>
      </c>
      <c r="C117" s="28">
        <f>+C118+C119</f>
        <v>0</v>
      </c>
      <c r="D117" s="28">
        <f>+D118+D119</f>
        <v>0</v>
      </c>
      <c r="E117" s="67"/>
      <c r="F117" s="67"/>
    </row>
    <row r="118" spans="1:6" s="11" customFormat="1" ht="12.6" customHeight="1">
      <c r="A118" s="120" t="s">
        <v>308</v>
      </c>
      <c r="B118" s="28">
        <f t="shared" si="1"/>
        <v>0</v>
      </c>
      <c r="C118" s="67"/>
      <c r="D118" s="67"/>
      <c r="E118" s="46"/>
      <c r="F118" s="46"/>
    </row>
    <row r="119" spans="1:6" ht="12.6" customHeight="1">
      <c r="A119" s="120" t="s">
        <v>309</v>
      </c>
      <c r="B119" s="28">
        <f t="shared" si="1"/>
        <v>0</v>
      </c>
      <c r="C119" s="67"/>
      <c r="D119" s="67"/>
      <c r="E119" s="46"/>
      <c r="F119" s="46"/>
    </row>
    <row r="120" spans="1:6" ht="12.6" customHeight="1">
      <c r="A120" s="124" t="s">
        <v>287</v>
      </c>
      <c r="B120" s="28">
        <f t="shared" si="1"/>
        <v>0</v>
      </c>
      <c r="C120" s="28">
        <f>+C121+C122</f>
        <v>0</v>
      </c>
      <c r="D120" s="28">
        <f>+D121+D122</f>
        <v>0</v>
      </c>
      <c r="E120" s="67"/>
      <c r="F120" s="67"/>
    </row>
    <row r="121" spans="1:6" ht="12.6" customHeight="1">
      <c r="A121" s="120" t="s">
        <v>308</v>
      </c>
      <c r="B121" s="28">
        <f t="shared" si="1"/>
        <v>0</v>
      </c>
      <c r="C121" s="67"/>
      <c r="D121" s="67"/>
      <c r="E121" s="46"/>
      <c r="F121" s="46"/>
    </row>
    <row r="122" spans="1:6" ht="12.6" customHeight="1">
      <c r="A122" s="120" t="s">
        <v>309</v>
      </c>
      <c r="B122" s="28">
        <f t="shared" si="1"/>
        <v>0</v>
      </c>
      <c r="C122" s="67"/>
      <c r="D122" s="67"/>
      <c r="E122" s="46"/>
      <c r="F122" s="46"/>
    </row>
    <row r="123" spans="1:6" ht="12.6" customHeight="1">
      <c r="A123" s="122" t="s">
        <v>281</v>
      </c>
      <c r="B123" s="28">
        <f t="shared" si="1"/>
        <v>0</v>
      </c>
      <c r="C123" s="28">
        <f>+C124+C125</f>
        <v>0</v>
      </c>
      <c r="D123" s="28">
        <f>+D124+D125</f>
        <v>0</v>
      </c>
      <c r="E123" s="67"/>
      <c r="F123" s="67"/>
    </row>
    <row r="124" spans="1:6" ht="12.6" customHeight="1">
      <c r="A124" s="120" t="s">
        <v>308</v>
      </c>
      <c r="B124" s="28">
        <f t="shared" si="1"/>
        <v>0</v>
      </c>
      <c r="C124" s="67"/>
      <c r="D124" s="67"/>
      <c r="E124" s="46"/>
      <c r="F124" s="46"/>
    </row>
    <row r="125" spans="1:6" ht="12.6" customHeight="1">
      <c r="A125" s="120" t="s">
        <v>309</v>
      </c>
      <c r="B125" s="28">
        <f t="shared" si="1"/>
        <v>0</v>
      </c>
      <c r="C125" s="67"/>
      <c r="D125" s="67"/>
      <c r="E125" s="46"/>
      <c r="F125" s="46"/>
    </row>
    <row r="126" spans="1:6" ht="12.6" customHeight="1">
      <c r="A126" s="117" t="s">
        <v>331</v>
      </c>
      <c r="B126" s="28">
        <f t="shared" si="1"/>
        <v>0</v>
      </c>
      <c r="C126" s="28">
        <f>+C127</f>
        <v>0</v>
      </c>
      <c r="D126" s="28">
        <f>+D127</f>
        <v>0</v>
      </c>
      <c r="E126" s="28">
        <f>+E127+E130</f>
        <v>0</v>
      </c>
      <c r="F126" s="28">
        <f>+F127+F130</f>
        <v>0</v>
      </c>
    </row>
    <row r="127" spans="1:6" ht="12.6" customHeight="1">
      <c r="A127" s="151" t="s">
        <v>332</v>
      </c>
      <c r="B127" s="28">
        <f t="shared" si="1"/>
        <v>0</v>
      </c>
      <c r="C127" s="28">
        <f>+C128+C129</f>
        <v>0</v>
      </c>
      <c r="D127" s="28">
        <f>+D128+D129</f>
        <v>0</v>
      </c>
    </row>
    <row r="128" spans="1:6" ht="12.6" customHeight="1">
      <c r="A128" s="120" t="s">
        <v>308</v>
      </c>
      <c r="B128" s="28">
        <f t="shared" si="1"/>
        <v>0</v>
      </c>
      <c r="C128" s="67"/>
      <c r="D128" s="67"/>
    </row>
    <row r="129" spans="1:6" ht="12.6" customHeight="1">
      <c r="A129" s="120" t="s">
        <v>309</v>
      </c>
      <c r="B129" s="28">
        <f t="shared" si="1"/>
        <v>0</v>
      </c>
      <c r="C129" s="67"/>
      <c r="D129" s="67"/>
    </row>
    <row r="130" spans="1:6" ht="24.75" customHeight="1">
      <c r="A130" s="151" t="s">
        <v>291</v>
      </c>
      <c r="B130" s="28">
        <f t="shared" si="1"/>
        <v>0</v>
      </c>
      <c r="E130" s="67"/>
      <c r="F130" s="67"/>
    </row>
    <row r="131" spans="1:6" ht="12.6" customHeight="1">
      <c r="A131" s="123" t="s">
        <v>294</v>
      </c>
      <c r="B131" s="28">
        <f t="shared" si="1"/>
        <v>0</v>
      </c>
      <c r="C131" s="28">
        <f>+C132+C133</f>
        <v>0</v>
      </c>
      <c r="D131" s="28">
        <f>+D132+D133</f>
        <v>0</v>
      </c>
      <c r="E131" s="67"/>
      <c r="F131" s="67"/>
    </row>
    <row r="132" spans="1:6" s="11" customFormat="1" ht="12.6" customHeight="1">
      <c r="A132" s="120" t="s">
        <v>308</v>
      </c>
      <c r="B132" s="28">
        <f t="shared" si="1"/>
        <v>0</v>
      </c>
      <c r="C132" s="67"/>
      <c r="D132" s="67"/>
      <c r="E132" s="46"/>
      <c r="F132" s="46"/>
    </row>
    <row r="133" spans="1:6" ht="12.6" customHeight="1">
      <c r="A133" s="120" t="s">
        <v>309</v>
      </c>
      <c r="B133" s="28">
        <f t="shared" si="1"/>
        <v>0</v>
      </c>
      <c r="C133" s="67"/>
      <c r="D133" s="67"/>
      <c r="E133" s="46"/>
      <c r="F133" s="46"/>
    </row>
    <row r="134" spans="1:6" ht="23.25" customHeight="1">
      <c r="A134" s="116" t="s">
        <v>298</v>
      </c>
      <c r="B134" s="28">
        <f>SUM(C134:F134)</f>
        <v>0</v>
      </c>
      <c r="C134" s="67"/>
      <c r="D134" s="67"/>
      <c r="E134" s="67"/>
      <c r="F134" s="67"/>
    </row>
    <row r="135" spans="1:6" s="11" customFormat="1" ht="12.6" customHeight="1">
      <c r="A135" s="116" t="s">
        <v>299</v>
      </c>
      <c r="B135" s="28">
        <f>SUM(C135:F135)</f>
        <v>0</v>
      </c>
      <c r="C135" s="67"/>
      <c r="D135" s="67"/>
      <c r="E135" s="67"/>
      <c r="F135" s="67"/>
    </row>
    <row r="136" spans="1:6" ht="12.6" customHeight="1">
      <c r="A136" s="125" t="s">
        <v>334</v>
      </c>
      <c r="B136" s="157">
        <f>SUM(C136:F136)</f>
        <v>0</v>
      </c>
      <c r="C136" s="157">
        <f>+C67+C80+C82-C90+C98+C109+C112+C115-C116-C126+C131+C134+C135</f>
        <v>0</v>
      </c>
      <c r="D136" s="157">
        <f>+D67+D80+D82-D90+D98+D109+D112+D115-D116-D126+D131+D134+D135</f>
        <v>0</v>
      </c>
      <c r="E136" s="157">
        <f>+E81+E82-E90+E98+E109+E112+E115-E116-E126+E131+E134+E135</f>
        <v>0</v>
      </c>
      <c r="F136" s="157">
        <f>+F81+F82-F90+F98+F109+F112+F115-F116-F126+F131+F134+F135</f>
        <v>0</v>
      </c>
    </row>
  </sheetData>
  <sheetProtection password="C69E" sheet="1" objects="1" scenarios="1"/>
  <phoneticPr fontId="0" type="noConversion"/>
  <dataValidations count="1">
    <dataValidation type="decimal" allowBlank="1" showInputMessage="1" showErrorMessage="1" errorTitle="Seguros de Vida" error="Esta célula deverá conter um valor numérico" sqref="C96:F101 C88:D90 C107:F108 C132:F136 C81:F81 C29:D30 C26:D27 C21:D22 C12:D13 C128:D129 C69:D73 C78:D79 C42:D43 C65:D66 C55:D56 C51:D52 C62:D63 C38:D39 C35:D36 C8:D9 C124:D125 C75:D76 C32:D33 C103:D105 C118:D122 C92:D94 C45:D46 C84:D86 C59:D60 C110:D111 C18:D19 C15:D16 C48:D49 C113:F115 E117:F125 E109:F112 E83:F83 E86:F91 E130:F131 E94:F106" xr:uid="{00000000-0002-0000-0D00-000000000000}">
      <formula1>-9.99999999999999E+76</formula1>
      <formula2>9.99999999999999E+69</formula2>
    </dataValidation>
  </dataValidations>
  <pageMargins left="0.75" right="0.75" top="1" bottom="1" header="0" footer="0"/>
  <pageSetup paperSize="9" scale="86" fitToHeight="2" orientation="portrait" r:id="rId1"/>
  <headerFooter alignWithMargins="0"/>
  <ignoredErrors>
    <ignoredError sqref="B1:B4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>
    <pageSetUpPr fitToPage="1"/>
  </sheetPr>
  <dimension ref="A1:D136"/>
  <sheetViews>
    <sheetView showGridLines="0" zoomScaleNormal="100" workbookViewId="0"/>
  </sheetViews>
  <sheetFormatPr defaultColWidth="10.7109375" defaultRowHeight="10.15"/>
  <cols>
    <col min="1" max="1" width="79.5703125" style="123" bestFit="1" customWidth="1"/>
    <col min="2" max="4" width="18.28515625" style="2" customWidth="1"/>
    <col min="5" max="16384" width="10.7109375" style="2"/>
  </cols>
  <sheetData>
    <row r="1" spans="1:4">
      <c r="A1" s="105" t="s">
        <v>353</v>
      </c>
    </row>
    <row r="2" spans="1:4">
      <c r="A2" s="106" t="s">
        <v>1</v>
      </c>
      <c r="B2" s="43" t="str">
        <f>IF(+Cabeçalho!B2=0,"",Cabeçalho!B2)</f>
        <v/>
      </c>
    </row>
    <row r="3" spans="1:4">
      <c r="A3" s="106" t="s">
        <v>2</v>
      </c>
      <c r="B3" s="61" t="str">
        <f>IF(+Cabeçalho!B3=0,"",Cabeçalho!B3)</f>
        <v/>
      </c>
    </row>
    <row r="4" spans="1:4">
      <c r="A4" s="107" t="s">
        <v>10</v>
      </c>
      <c r="B4" s="13"/>
    </row>
    <row r="5" spans="1:4" s="9" customFormat="1" ht="61.15">
      <c r="A5" s="127" t="s">
        <v>354</v>
      </c>
      <c r="B5" s="55" t="s">
        <v>355</v>
      </c>
      <c r="C5" s="55" t="s">
        <v>208</v>
      </c>
      <c r="D5" s="56" t="s">
        <v>338</v>
      </c>
    </row>
    <row r="6" spans="1:4" s="9" customFormat="1" ht="12.6" customHeight="1">
      <c r="A6" s="108" t="s">
        <v>262</v>
      </c>
      <c r="B6" s="28">
        <f t="shared" ref="B6:B37" si="0">SUM(C6:D6)</f>
        <v>0</v>
      </c>
      <c r="C6" s="28">
        <f>+C7+C10</f>
        <v>0</v>
      </c>
      <c r="D6" s="104"/>
    </row>
    <row r="7" spans="1:4" s="9" customFormat="1" ht="12.6" customHeight="1">
      <c r="A7" s="109" t="s">
        <v>42</v>
      </c>
      <c r="B7" s="28">
        <f t="shared" si="0"/>
        <v>0</v>
      </c>
      <c r="C7" s="28">
        <f>+C8+C9</f>
        <v>0</v>
      </c>
      <c r="D7" s="104"/>
    </row>
    <row r="8" spans="1:4" s="9" customFormat="1" ht="12.6" customHeight="1">
      <c r="A8" s="120" t="s">
        <v>308</v>
      </c>
      <c r="B8" s="28">
        <f t="shared" si="0"/>
        <v>0</v>
      </c>
      <c r="C8" s="67"/>
      <c r="D8" s="104"/>
    </row>
    <row r="9" spans="1:4" s="9" customFormat="1" ht="12.6" customHeight="1">
      <c r="A9" s="120" t="s">
        <v>309</v>
      </c>
      <c r="B9" s="28">
        <f t="shared" si="0"/>
        <v>0</v>
      </c>
      <c r="C9" s="67"/>
      <c r="D9" s="104"/>
    </row>
    <row r="10" spans="1:4" s="9" customFormat="1" ht="12.6" customHeight="1">
      <c r="A10" s="113" t="s">
        <v>73</v>
      </c>
      <c r="B10" s="28">
        <f t="shared" si="0"/>
        <v>0</v>
      </c>
      <c r="C10" s="28">
        <f>+C11+C14+C17+C20</f>
        <v>0</v>
      </c>
      <c r="D10" s="104"/>
    </row>
    <row r="11" spans="1:4" s="9" customFormat="1" ht="12.6" customHeight="1">
      <c r="A11" s="110" t="s">
        <v>310</v>
      </c>
      <c r="B11" s="28">
        <f t="shared" si="0"/>
        <v>0</v>
      </c>
      <c r="C11" s="28">
        <f>+C12+C13</f>
        <v>0</v>
      </c>
      <c r="D11" s="104"/>
    </row>
    <row r="12" spans="1:4" s="9" customFormat="1" ht="12.6" customHeight="1">
      <c r="A12" s="119" t="s">
        <v>308</v>
      </c>
      <c r="B12" s="28">
        <f t="shared" si="0"/>
        <v>0</v>
      </c>
      <c r="C12" s="67"/>
      <c r="D12" s="104"/>
    </row>
    <row r="13" spans="1:4" s="9" customFormat="1" ht="12.6" customHeight="1">
      <c r="A13" s="119" t="s">
        <v>309</v>
      </c>
      <c r="B13" s="28">
        <f t="shared" si="0"/>
        <v>0</v>
      </c>
      <c r="C13" s="67"/>
      <c r="D13" s="104"/>
    </row>
    <row r="14" spans="1:4" s="9" customFormat="1" ht="12.6" customHeight="1">
      <c r="A14" s="110" t="s">
        <v>311</v>
      </c>
      <c r="B14" s="28">
        <f t="shared" si="0"/>
        <v>0</v>
      </c>
      <c r="C14" s="28">
        <f>+C15+C16</f>
        <v>0</v>
      </c>
      <c r="D14" s="104"/>
    </row>
    <row r="15" spans="1:4" s="9" customFormat="1" ht="12.6" customHeight="1">
      <c r="A15" s="119" t="s">
        <v>308</v>
      </c>
      <c r="B15" s="28">
        <f t="shared" si="0"/>
        <v>0</v>
      </c>
      <c r="C15" s="67"/>
      <c r="D15" s="104"/>
    </row>
    <row r="16" spans="1:4" s="9" customFormat="1" ht="12.6" customHeight="1">
      <c r="A16" s="119" t="s">
        <v>309</v>
      </c>
      <c r="B16" s="28">
        <f t="shared" si="0"/>
        <v>0</v>
      </c>
      <c r="C16" s="67"/>
      <c r="D16" s="104"/>
    </row>
    <row r="17" spans="1:4" s="9" customFormat="1" ht="12.6" customHeight="1">
      <c r="A17" s="110" t="s">
        <v>312</v>
      </c>
      <c r="B17" s="28">
        <f t="shared" si="0"/>
        <v>0</v>
      </c>
      <c r="C17" s="28">
        <f>+C18+C19</f>
        <v>0</v>
      </c>
      <c r="D17" s="104"/>
    </row>
    <row r="18" spans="1:4" s="9" customFormat="1" ht="12.6" customHeight="1">
      <c r="A18" s="119" t="s">
        <v>308</v>
      </c>
      <c r="B18" s="28">
        <f t="shared" si="0"/>
        <v>0</v>
      </c>
      <c r="C18" s="67"/>
      <c r="D18" s="104"/>
    </row>
    <row r="19" spans="1:4" s="9" customFormat="1" ht="12.6" customHeight="1">
      <c r="A19" s="119" t="s">
        <v>309</v>
      </c>
      <c r="B19" s="28">
        <f t="shared" si="0"/>
        <v>0</v>
      </c>
      <c r="C19" s="67"/>
      <c r="D19" s="104"/>
    </row>
    <row r="20" spans="1:4" s="9" customFormat="1" ht="12.6" customHeight="1">
      <c r="A20" s="111" t="s">
        <v>313</v>
      </c>
      <c r="B20" s="28">
        <f t="shared" si="0"/>
        <v>0</v>
      </c>
      <c r="C20" s="28">
        <f>+C21+C22</f>
        <v>0</v>
      </c>
      <c r="D20" s="104"/>
    </row>
    <row r="21" spans="1:4" s="9" customFormat="1" ht="12.6" customHeight="1">
      <c r="A21" s="119" t="s">
        <v>308</v>
      </c>
      <c r="B21" s="28">
        <f t="shared" si="0"/>
        <v>0</v>
      </c>
      <c r="C21" s="67"/>
      <c r="D21" s="104"/>
    </row>
    <row r="22" spans="1:4" s="9" customFormat="1" ht="12.6" customHeight="1">
      <c r="A22" s="119" t="s">
        <v>309</v>
      </c>
      <c r="B22" s="28">
        <f t="shared" si="0"/>
        <v>0</v>
      </c>
      <c r="C22" s="67"/>
      <c r="D22" s="104"/>
    </row>
    <row r="23" spans="1:4" s="9" customFormat="1" ht="12.6" customHeight="1">
      <c r="A23" s="112" t="s">
        <v>263</v>
      </c>
      <c r="B23" s="28">
        <f t="shared" si="0"/>
        <v>0</v>
      </c>
      <c r="C23" s="28">
        <f>+C24+C31+C34+C37</f>
        <v>0</v>
      </c>
      <c r="D23" s="104"/>
    </row>
    <row r="24" spans="1:4" s="9" customFormat="1" ht="12.6" customHeight="1">
      <c r="A24" s="113" t="s">
        <v>314</v>
      </c>
      <c r="B24" s="28">
        <f t="shared" si="0"/>
        <v>0</v>
      </c>
      <c r="C24" s="28">
        <f>+C25+C28</f>
        <v>0</v>
      </c>
      <c r="D24" s="104"/>
    </row>
    <row r="25" spans="1:4" s="9" customFormat="1" ht="12.6" customHeight="1">
      <c r="A25" s="114" t="s">
        <v>315</v>
      </c>
      <c r="B25" s="28">
        <f t="shared" si="0"/>
        <v>0</v>
      </c>
      <c r="C25" s="28">
        <f>+C26+C27</f>
        <v>0</v>
      </c>
      <c r="D25" s="104"/>
    </row>
    <row r="26" spans="1:4" s="9" customFormat="1" ht="12.6" customHeight="1">
      <c r="A26" s="119" t="s">
        <v>308</v>
      </c>
      <c r="B26" s="28">
        <f t="shared" si="0"/>
        <v>0</v>
      </c>
      <c r="C26" s="67"/>
      <c r="D26" s="104"/>
    </row>
    <row r="27" spans="1:4" s="9" customFormat="1" ht="12.6" customHeight="1">
      <c r="A27" s="119" t="s">
        <v>309</v>
      </c>
      <c r="B27" s="28">
        <f t="shared" si="0"/>
        <v>0</v>
      </c>
      <c r="C27" s="67"/>
      <c r="D27" s="104"/>
    </row>
    <row r="28" spans="1:4" s="9" customFormat="1" ht="12.6" customHeight="1">
      <c r="A28" s="114" t="s">
        <v>316</v>
      </c>
      <c r="B28" s="28">
        <f t="shared" si="0"/>
        <v>0</v>
      </c>
      <c r="C28" s="28">
        <f>+C29+C30</f>
        <v>0</v>
      </c>
      <c r="D28" s="104"/>
    </row>
    <row r="29" spans="1:4" s="9" customFormat="1" ht="12.6" customHeight="1">
      <c r="A29" s="119" t="s">
        <v>308</v>
      </c>
      <c r="B29" s="28">
        <f t="shared" si="0"/>
        <v>0</v>
      </c>
      <c r="C29" s="67"/>
      <c r="D29" s="104"/>
    </row>
    <row r="30" spans="1:4" s="9" customFormat="1" ht="12.6" customHeight="1">
      <c r="A30" s="119" t="s">
        <v>309</v>
      </c>
      <c r="B30" s="28">
        <f t="shared" si="0"/>
        <v>0</v>
      </c>
      <c r="C30" s="67"/>
      <c r="D30" s="104"/>
    </row>
    <row r="31" spans="1:4" s="9" customFormat="1" ht="12.6" customHeight="1">
      <c r="A31" s="113" t="s">
        <v>317</v>
      </c>
      <c r="B31" s="28">
        <f t="shared" si="0"/>
        <v>0</v>
      </c>
      <c r="C31" s="28">
        <f>+C32+C33</f>
        <v>0</v>
      </c>
      <c r="D31" s="104"/>
    </row>
    <row r="32" spans="1:4" s="9" customFormat="1" ht="12.6" customHeight="1">
      <c r="A32" s="120" t="s">
        <v>308</v>
      </c>
      <c r="B32" s="28">
        <f t="shared" si="0"/>
        <v>0</v>
      </c>
      <c r="C32" s="67"/>
      <c r="D32" s="104"/>
    </row>
    <row r="33" spans="1:4" s="9" customFormat="1" ht="12.6" customHeight="1">
      <c r="A33" s="120" t="s">
        <v>309</v>
      </c>
      <c r="B33" s="28">
        <f t="shared" si="0"/>
        <v>0</v>
      </c>
      <c r="C33" s="67"/>
      <c r="D33" s="104"/>
    </row>
    <row r="34" spans="1:4" s="9" customFormat="1" ht="12.6" customHeight="1">
      <c r="A34" s="113" t="s">
        <v>318</v>
      </c>
      <c r="B34" s="28">
        <f t="shared" si="0"/>
        <v>0</v>
      </c>
      <c r="C34" s="28">
        <f>+C35+C36</f>
        <v>0</v>
      </c>
      <c r="D34" s="104"/>
    </row>
    <row r="35" spans="1:4" s="9" customFormat="1" ht="12.6" customHeight="1">
      <c r="A35" s="120" t="s">
        <v>308</v>
      </c>
      <c r="B35" s="28">
        <f t="shared" si="0"/>
        <v>0</v>
      </c>
      <c r="C35" s="67"/>
      <c r="D35" s="104"/>
    </row>
    <row r="36" spans="1:4" s="9" customFormat="1" ht="12.6" customHeight="1">
      <c r="A36" s="120" t="s">
        <v>309</v>
      </c>
      <c r="B36" s="28">
        <f t="shared" si="0"/>
        <v>0</v>
      </c>
      <c r="C36" s="67"/>
      <c r="D36" s="104"/>
    </row>
    <row r="37" spans="1:4" s="9" customFormat="1" ht="12.6" customHeight="1">
      <c r="A37" s="113" t="s">
        <v>319</v>
      </c>
      <c r="B37" s="28">
        <f t="shared" si="0"/>
        <v>0</v>
      </c>
      <c r="C37" s="28">
        <f>+C38+C39</f>
        <v>0</v>
      </c>
      <c r="D37" s="104"/>
    </row>
    <row r="38" spans="1:4" s="9" customFormat="1" ht="12.6" customHeight="1">
      <c r="A38" s="120" t="s">
        <v>308</v>
      </c>
      <c r="B38" s="28">
        <f t="shared" ref="B38:B69" si="1">SUM(C38:D38)</f>
        <v>0</v>
      </c>
      <c r="C38" s="67"/>
      <c r="D38" s="104"/>
    </row>
    <row r="39" spans="1:4" s="9" customFormat="1" ht="12.6" customHeight="1">
      <c r="A39" s="120" t="s">
        <v>309</v>
      </c>
      <c r="B39" s="28">
        <f t="shared" si="1"/>
        <v>0</v>
      </c>
      <c r="C39" s="67"/>
      <c r="D39" s="104"/>
    </row>
    <row r="40" spans="1:4" s="9" customFormat="1" ht="12.6" customHeight="1">
      <c r="A40" s="112" t="s">
        <v>264</v>
      </c>
      <c r="B40" s="28">
        <f t="shared" si="1"/>
        <v>0</v>
      </c>
      <c r="C40" s="28">
        <f>+C41+C44+C47+C50</f>
        <v>0</v>
      </c>
      <c r="D40" s="104"/>
    </row>
    <row r="41" spans="1:4" s="9" customFormat="1" ht="12.6" customHeight="1">
      <c r="A41" s="113" t="s">
        <v>320</v>
      </c>
      <c r="B41" s="28">
        <f t="shared" si="1"/>
        <v>0</v>
      </c>
      <c r="C41" s="28">
        <f>+C42+C43</f>
        <v>0</v>
      </c>
      <c r="D41" s="104"/>
    </row>
    <row r="42" spans="1:4" s="9" customFormat="1" ht="12.6" customHeight="1">
      <c r="A42" s="120" t="s">
        <v>308</v>
      </c>
      <c r="B42" s="28">
        <f t="shared" si="1"/>
        <v>0</v>
      </c>
      <c r="C42" s="67"/>
      <c r="D42" s="104"/>
    </row>
    <row r="43" spans="1:4" s="9" customFormat="1" ht="12.6" customHeight="1">
      <c r="A43" s="120" t="s">
        <v>309</v>
      </c>
      <c r="B43" s="28">
        <f t="shared" si="1"/>
        <v>0</v>
      </c>
      <c r="C43" s="67"/>
      <c r="D43" s="104"/>
    </row>
    <row r="44" spans="1:4" s="9" customFormat="1" ht="12.6" customHeight="1">
      <c r="A44" s="113" t="s">
        <v>321</v>
      </c>
      <c r="B44" s="28">
        <f t="shared" si="1"/>
        <v>0</v>
      </c>
      <c r="C44" s="28">
        <f>+C45+C46</f>
        <v>0</v>
      </c>
      <c r="D44" s="104"/>
    </row>
    <row r="45" spans="1:4" s="9" customFormat="1" ht="12.6" customHeight="1">
      <c r="A45" s="120" t="s">
        <v>308</v>
      </c>
      <c r="B45" s="28">
        <f t="shared" si="1"/>
        <v>0</v>
      </c>
      <c r="C45" s="67"/>
      <c r="D45" s="104"/>
    </row>
    <row r="46" spans="1:4" s="9" customFormat="1" ht="12.6" customHeight="1">
      <c r="A46" s="120" t="s">
        <v>309</v>
      </c>
      <c r="B46" s="28">
        <f t="shared" si="1"/>
        <v>0</v>
      </c>
      <c r="C46" s="67"/>
      <c r="D46" s="104"/>
    </row>
    <row r="47" spans="1:4" s="9" customFormat="1" ht="12.6" customHeight="1">
      <c r="A47" s="113" t="s">
        <v>322</v>
      </c>
      <c r="B47" s="28">
        <f t="shared" si="1"/>
        <v>0</v>
      </c>
      <c r="C47" s="28">
        <f>+C48+C49</f>
        <v>0</v>
      </c>
      <c r="D47" s="104"/>
    </row>
    <row r="48" spans="1:4" s="9" customFormat="1" ht="12.6" customHeight="1">
      <c r="A48" s="120" t="s">
        <v>308</v>
      </c>
      <c r="B48" s="28">
        <f t="shared" si="1"/>
        <v>0</v>
      </c>
      <c r="C48" s="67"/>
      <c r="D48" s="104"/>
    </row>
    <row r="49" spans="1:4" s="9" customFormat="1" ht="12.6" customHeight="1">
      <c r="A49" s="120" t="s">
        <v>309</v>
      </c>
      <c r="B49" s="28">
        <f t="shared" si="1"/>
        <v>0</v>
      </c>
      <c r="C49" s="67"/>
      <c r="D49" s="104"/>
    </row>
    <row r="50" spans="1:4" s="9" customFormat="1" ht="12.6" customHeight="1">
      <c r="A50" s="113" t="s">
        <v>323</v>
      </c>
      <c r="B50" s="28">
        <f t="shared" si="1"/>
        <v>0</v>
      </c>
      <c r="C50" s="28">
        <f>+C51+C52</f>
        <v>0</v>
      </c>
      <c r="D50" s="104"/>
    </row>
    <row r="51" spans="1:4" s="9" customFormat="1" ht="12.6" customHeight="1">
      <c r="A51" s="120" t="s">
        <v>308</v>
      </c>
      <c r="B51" s="28">
        <f t="shared" si="1"/>
        <v>0</v>
      </c>
      <c r="C51" s="67"/>
      <c r="D51" s="104"/>
    </row>
    <row r="52" spans="1:4" s="9" customFormat="1" ht="12.6" customHeight="1">
      <c r="A52" s="120" t="s">
        <v>309</v>
      </c>
      <c r="B52" s="28">
        <f t="shared" si="1"/>
        <v>0</v>
      </c>
      <c r="C52" s="67"/>
      <c r="D52" s="104"/>
    </row>
    <row r="53" spans="1:4" s="9" customFormat="1" ht="12.6" customHeight="1">
      <c r="A53" s="112" t="s">
        <v>265</v>
      </c>
      <c r="B53" s="28">
        <f t="shared" si="1"/>
        <v>0</v>
      </c>
      <c r="C53" s="28">
        <f>+C54+C57</f>
        <v>0</v>
      </c>
      <c r="D53" s="104"/>
    </row>
    <row r="54" spans="1:4" s="9" customFormat="1" ht="12.6" customHeight="1">
      <c r="A54" s="113" t="s">
        <v>324</v>
      </c>
      <c r="B54" s="28">
        <f t="shared" si="1"/>
        <v>0</v>
      </c>
      <c r="C54" s="28">
        <f>+C55+C56</f>
        <v>0</v>
      </c>
      <c r="D54" s="104"/>
    </row>
    <row r="55" spans="1:4" s="9" customFormat="1" ht="12.6" customHeight="1">
      <c r="A55" s="120" t="s">
        <v>308</v>
      </c>
      <c r="B55" s="28">
        <f t="shared" si="1"/>
        <v>0</v>
      </c>
      <c r="C55" s="67"/>
      <c r="D55" s="104"/>
    </row>
    <row r="56" spans="1:4" s="9" customFormat="1" ht="12.6" customHeight="1">
      <c r="A56" s="120" t="s">
        <v>309</v>
      </c>
      <c r="B56" s="28">
        <f t="shared" si="1"/>
        <v>0</v>
      </c>
      <c r="C56" s="67"/>
      <c r="D56" s="104"/>
    </row>
    <row r="57" spans="1:4" s="9" customFormat="1" ht="12.6" customHeight="1">
      <c r="A57" s="113" t="s">
        <v>325</v>
      </c>
      <c r="B57" s="28">
        <f t="shared" si="1"/>
        <v>0</v>
      </c>
      <c r="C57" s="28">
        <f>+C58+C61+C64</f>
        <v>0</v>
      </c>
      <c r="D57" s="104"/>
    </row>
    <row r="58" spans="1:4" s="9" customFormat="1" ht="12.6" customHeight="1">
      <c r="A58" s="114" t="s">
        <v>326</v>
      </c>
      <c r="B58" s="28">
        <f t="shared" si="1"/>
        <v>0</v>
      </c>
      <c r="C58" s="28">
        <f>+C59+C60</f>
        <v>0</v>
      </c>
      <c r="D58" s="104"/>
    </row>
    <row r="59" spans="1:4" s="9" customFormat="1" ht="12.6" customHeight="1">
      <c r="A59" s="119" t="s">
        <v>308</v>
      </c>
      <c r="B59" s="28">
        <f t="shared" si="1"/>
        <v>0</v>
      </c>
      <c r="C59" s="67"/>
      <c r="D59" s="104"/>
    </row>
    <row r="60" spans="1:4" s="9" customFormat="1" ht="12.6" customHeight="1">
      <c r="A60" s="119" t="s">
        <v>309</v>
      </c>
      <c r="B60" s="28">
        <f t="shared" si="1"/>
        <v>0</v>
      </c>
      <c r="C60" s="67"/>
      <c r="D60" s="104"/>
    </row>
    <row r="61" spans="1:4" s="9" customFormat="1" ht="12.6" customHeight="1">
      <c r="A61" s="114" t="s">
        <v>327</v>
      </c>
      <c r="B61" s="28">
        <f t="shared" si="1"/>
        <v>0</v>
      </c>
      <c r="C61" s="28">
        <f>+C62+C63</f>
        <v>0</v>
      </c>
      <c r="D61" s="104"/>
    </row>
    <row r="62" spans="1:4" s="9" customFormat="1" ht="12.6" customHeight="1">
      <c r="A62" s="119" t="s">
        <v>308</v>
      </c>
      <c r="B62" s="28">
        <f t="shared" si="1"/>
        <v>0</v>
      </c>
      <c r="C62" s="67"/>
      <c r="D62" s="104"/>
    </row>
    <row r="63" spans="1:4" s="9" customFormat="1" ht="12.6" customHeight="1">
      <c r="A63" s="119" t="s">
        <v>309</v>
      </c>
      <c r="B63" s="28">
        <f t="shared" si="1"/>
        <v>0</v>
      </c>
      <c r="C63" s="67"/>
      <c r="D63" s="104"/>
    </row>
    <row r="64" spans="1:4" s="9" customFormat="1" ht="12.6" customHeight="1">
      <c r="A64" s="115" t="s">
        <v>328</v>
      </c>
      <c r="B64" s="28">
        <f t="shared" si="1"/>
        <v>0</v>
      </c>
      <c r="C64" s="28">
        <f>+C65+C66</f>
        <v>0</v>
      </c>
      <c r="D64" s="104"/>
    </row>
    <row r="65" spans="1:4" s="9" customFormat="1" ht="12.6" customHeight="1">
      <c r="A65" s="119" t="s">
        <v>308</v>
      </c>
      <c r="B65" s="28">
        <f t="shared" si="1"/>
        <v>0</v>
      </c>
      <c r="C65" s="67"/>
      <c r="D65" s="104"/>
    </row>
    <row r="66" spans="1:4" s="9" customFormat="1" ht="12.6" customHeight="1">
      <c r="A66" s="119" t="s">
        <v>309</v>
      </c>
      <c r="B66" s="28">
        <f t="shared" si="1"/>
        <v>0</v>
      </c>
      <c r="C66" s="67"/>
      <c r="D66" s="104"/>
    </row>
    <row r="67" spans="1:4" s="9" customFormat="1" ht="12.6" customHeight="1">
      <c r="A67" s="133" t="s">
        <v>266</v>
      </c>
      <c r="B67" s="28">
        <f t="shared" si="1"/>
        <v>0</v>
      </c>
      <c r="C67" s="157">
        <f>+C6-C23+C40-C53</f>
        <v>0</v>
      </c>
      <c r="D67" s="104"/>
    </row>
    <row r="68" spans="1:4" s="9" customFormat="1" ht="12.6" customHeight="1">
      <c r="A68" s="112" t="s">
        <v>267</v>
      </c>
      <c r="B68" s="28">
        <f t="shared" si="1"/>
        <v>0</v>
      </c>
      <c r="C68" s="28">
        <f>+C69+C70</f>
        <v>0</v>
      </c>
      <c r="D68" s="104"/>
    </row>
    <row r="69" spans="1:4" s="9" customFormat="1" ht="12.6" customHeight="1">
      <c r="A69" s="120" t="s">
        <v>308</v>
      </c>
      <c r="B69" s="28">
        <f t="shared" si="1"/>
        <v>0</v>
      </c>
      <c r="C69" s="67"/>
      <c r="D69" s="104"/>
    </row>
    <row r="70" spans="1:4" s="9" customFormat="1" ht="12.6" customHeight="1">
      <c r="A70" s="120" t="s">
        <v>309</v>
      </c>
      <c r="B70" s="28">
        <f t="shared" ref="B70:B101" si="2">SUM(C70:D70)</f>
        <v>0</v>
      </c>
      <c r="C70" s="67"/>
      <c r="D70" s="104"/>
    </row>
    <row r="71" spans="1:4" s="9" customFormat="1" ht="12.6" customHeight="1">
      <c r="A71" s="112" t="s">
        <v>268</v>
      </c>
      <c r="B71" s="28">
        <f t="shared" si="2"/>
        <v>0</v>
      </c>
      <c r="C71" s="28">
        <f>+C72+C73</f>
        <v>0</v>
      </c>
      <c r="D71" s="104"/>
    </row>
    <row r="72" spans="1:4" s="9" customFormat="1" ht="12.6" customHeight="1">
      <c r="A72" s="120" t="s">
        <v>308</v>
      </c>
      <c r="B72" s="28">
        <f t="shared" si="2"/>
        <v>0</v>
      </c>
      <c r="C72" s="67"/>
      <c r="D72" s="104"/>
    </row>
    <row r="73" spans="1:4" s="9" customFormat="1" ht="12.6" customHeight="1">
      <c r="A73" s="120" t="s">
        <v>309</v>
      </c>
      <c r="B73" s="28">
        <f t="shared" si="2"/>
        <v>0</v>
      </c>
      <c r="C73" s="67"/>
      <c r="D73" s="104"/>
    </row>
    <row r="74" spans="1:4" s="9" customFormat="1" ht="12.6" customHeight="1">
      <c r="A74" s="112" t="s">
        <v>269</v>
      </c>
      <c r="B74" s="28">
        <f t="shared" si="2"/>
        <v>0</v>
      </c>
      <c r="C74" s="28">
        <f>+C75+C76</f>
        <v>0</v>
      </c>
      <c r="D74" s="104"/>
    </row>
    <row r="75" spans="1:4" s="9" customFormat="1" ht="12.6" customHeight="1">
      <c r="A75" s="120" t="s">
        <v>308</v>
      </c>
      <c r="B75" s="28">
        <f t="shared" si="2"/>
        <v>0</v>
      </c>
      <c r="C75" s="67"/>
      <c r="D75" s="104"/>
    </row>
    <row r="76" spans="1:4" s="9" customFormat="1" ht="12.6" customHeight="1">
      <c r="A76" s="120" t="s">
        <v>309</v>
      </c>
      <c r="B76" s="28">
        <f t="shared" si="2"/>
        <v>0</v>
      </c>
      <c r="C76" s="67"/>
      <c r="D76" s="104"/>
    </row>
    <row r="77" spans="1:4" ht="12.6" customHeight="1">
      <c r="A77" s="112" t="s">
        <v>270</v>
      </c>
      <c r="B77" s="28">
        <f t="shared" si="2"/>
        <v>0</v>
      </c>
      <c r="C77" s="28">
        <f>+C78+C79</f>
        <v>0</v>
      </c>
      <c r="D77" s="104"/>
    </row>
    <row r="78" spans="1:4" ht="12.6" customHeight="1">
      <c r="A78" s="120" t="s">
        <v>308</v>
      </c>
      <c r="B78" s="28">
        <f t="shared" si="2"/>
        <v>0</v>
      </c>
      <c r="C78" s="67"/>
      <c r="D78" s="104"/>
    </row>
    <row r="79" spans="1:4" ht="12.6" customHeight="1">
      <c r="A79" s="120" t="s">
        <v>309</v>
      </c>
      <c r="B79" s="28">
        <f t="shared" si="2"/>
        <v>0</v>
      </c>
      <c r="C79" s="67"/>
      <c r="D79" s="104"/>
    </row>
    <row r="80" spans="1:4" s="11" customFormat="1" ht="12.6" customHeight="1">
      <c r="A80" s="133" t="s">
        <v>271</v>
      </c>
      <c r="B80" s="28">
        <f t="shared" si="2"/>
        <v>0</v>
      </c>
      <c r="C80" s="157">
        <f>+C68+C74-C71-C77</f>
        <v>0</v>
      </c>
      <c r="D80" s="104"/>
    </row>
    <row r="81" spans="1:4" s="11" customFormat="1" ht="20.100000000000001" customHeight="1">
      <c r="A81" s="116" t="s">
        <v>339</v>
      </c>
      <c r="B81" s="28">
        <f t="shared" si="2"/>
        <v>0</v>
      </c>
      <c r="C81" s="46"/>
      <c r="D81" s="67"/>
    </row>
    <row r="82" spans="1:4" ht="12.6" customHeight="1">
      <c r="A82" s="117" t="s">
        <v>273</v>
      </c>
      <c r="B82" s="28">
        <f t="shared" si="2"/>
        <v>0</v>
      </c>
      <c r="C82" s="28">
        <f>+C83+C87+C86</f>
        <v>0</v>
      </c>
      <c r="D82" s="28">
        <f>D83+D87+D86</f>
        <v>0</v>
      </c>
    </row>
    <row r="83" spans="1:4" ht="12.6" customHeight="1">
      <c r="A83" s="118" t="s">
        <v>274</v>
      </c>
      <c r="B83" s="28">
        <f t="shared" si="2"/>
        <v>0</v>
      </c>
      <c r="C83" s="28">
        <f>+C84+C85</f>
        <v>0</v>
      </c>
      <c r="D83" s="67"/>
    </row>
    <row r="84" spans="1:4" s="11" customFormat="1" ht="12.6" customHeight="1">
      <c r="A84" s="119" t="s">
        <v>308</v>
      </c>
      <c r="B84" s="28">
        <f t="shared" si="2"/>
        <v>0</v>
      </c>
      <c r="C84" s="67"/>
      <c r="D84" s="41"/>
    </row>
    <row r="85" spans="1:4" ht="12.6" customHeight="1">
      <c r="A85" s="119" t="s">
        <v>309</v>
      </c>
      <c r="B85" s="28">
        <f t="shared" si="2"/>
        <v>0</v>
      </c>
      <c r="C85" s="67"/>
      <c r="D85" s="41"/>
    </row>
    <row r="86" spans="1:4" ht="12.6" customHeight="1">
      <c r="A86" s="118" t="s">
        <v>275</v>
      </c>
      <c r="B86" s="28">
        <f t="shared" si="2"/>
        <v>0</v>
      </c>
      <c r="C86" s="67"/>
      <c r="D86" s="67"/>
    </row>
    <row r="87" spans="1:4" s="11" customFormat="1" ht="12.6" customHeight="1">
      <c r="A87" s="118" t="s">
        <v>25</v>
      </c>
      <c r="B87" s="28">
        <f t="shared" si="2"/>
        <v>0</v>
      </c>
      <c r="C87" s="28">
        <f>+C88+C89</f>
        <v>0</v>
      </c>
      <c r="D87" s="67"/>
    </row>
    <row r="88" spans="1:4" s="11" customFormat="1" ht="12.6" customHeight="1">
      <c r="A88" s="120" t="s">
        <v>308</v>
      </c>
      <c r="B88" s="28">
        <f t="shared" si="2"/>
        <v>0</v>
      </c>
      <c r="C88" s="67"/>
      <c r="D88" s="41"/>
    </row>
    <row r="89" spans="1:4" s="11" customFormat="1" ht="12.6" customHeight="1">
      <c r="A89" s="120" t="s">
        <v>309</v>
      </c>
      <c r="B89" s="28">
        <f t="shared" si="2"/>
        <v>0</v>
      </c>
      <c r="C89" s="67"/>
      <c r="D89" s="41"/>
    </row>
    <row r="90" spans="1:4" ht="12.6" customHeight="1">
      <c r="A90" s="123" t="s">
        <v>276</v>
      </c>
      <c r="B90" s="28">
        <f t="shared" si="2"/>
        <v>0</v>
      </c>
      <c r="C90" s="28">
        <f>+C91+C94+C95</f>
        <v>0</v>
      </c>
      <c r="D90" s="28">
        <f>D91+D94+D95</f>
        <v>0</v>
      </c>
    </row>
    <row r="91" spans="1:4" ht="12.6" customHeight="1">
      <c r="A91" s="118" t="s">
        <v>274</v>
      </c>
      <c r="B91" s="28">
        <f t="shared" si="2"/>
        <v>0</v>
      </c>
      <c r="C91" s="28">
        <f>+C92+C93</f>
        <v>0</v>
      </c>
      <c r="D91" s="67"/>
    </row>
    <row r="92" spans="1:4" s="11" customFormat="1" ht="12.6" customHeight="1">
      <c r="A92" s="119" t="s">
        <v>308</v>
      </c>
      <c r="B92" s="28">
        <f t="shared" si="2"/>
        <v>0</v>
      </c>
      <c r="C92" s="67"/>
      <c r="D92" s="41"/>
    </row>
    <row r="93" spans="1:4" ht="12.6" customHeight="1">
      <c r="A93" s="119" t="s">
        <v>309</v>
      </c>
      <c r="B93" s="28">
        <f t="shared" si="2"/>
        <v>0</v>
      </c>
      <c r="C93" s="67"/>
      <c r="D93" s="41"/>
    </row>
    <row r="94" spans="1:4" ht="12.6" customHeight="1">
      <c r="A94" s="118" t="s">
        <v>275</v>
      </c>
      <c r="B94" s="28">
        <f t="shared" si="2"/>
        <v>0</v>
      </c>
      <c r="C94" s="67"/>
      <c r="D94" s="67"/>
    </row>
    <row r="95" spans="1:4" s="11" customFormat="1" ht="12.6" customHeight="1">
      <c r="A95" s="118" t="s">
        <v>25</v>
      </c>
      <c r="B95" s="28">
        <f t="shared" si="2"/>
        <v>0</v>
      </c>
      <c r="C95" s="28">
        <f>+C96+C97</f>
        <v>0</v>
      </c>
      <c r="D95" s="67"/>
    </row>
    <row r="96" spans="1:4" ht="12.6" customHeight="1">
      <c r="A96" s="120" t="s">
        <v>308</v>
      </c>
      <c r="B96" s="28">
        <f t="shared" si="2"/>
        <v>0</v>
      </c>
      <c r="C96" s="67"/>
      <c r="D96" s="41"/>
    </row>
    <row r="97" spans="1:4" ht="12.6" customHeight="1">
      <c r="A97" s="120" t="s">
        <v>309</v>
      </c>
      <c r="B97" s="28">
        <f t="shared" si="2"/>
        <v>0</v>
      </c>
      <c r="C97" s="67"/>
      <c r="D97" s="41"/>
    </row>
    <row r="98" spans="1:4" s="11" customFormat="1" ht="12.6" customHeight="1">
      <c r="A98" s="121" t="s">
        <v>330</v>
      </c>
      <c r="B98" s="28">
        <f t="shared" si="2"/>
        <v>0</v>
      </c>
      <c r="C98" s="28">
        <f>+C102+C99+C105+C106</f>
        <v>0</v>
      </c>
      <c r="D98" s="28">
        <f>+D102+D99+D105+D106</f>
        <v>0</v>
      </c>
    </row>
    <row r="99" spans="1:4" ht="12.6" customHeight="1">
      <c r="A99" s="122" t="s">
        <v>278</v>
      </c>
      <c r="B99" s="28">
        <f t="shared" si="2"/>
        <v>0</v>
      </c>
      <c r="C99" s="28">
        <f>+C100+C101</f>
        <v>0</v>
      </c>
      <c r="D99" s="67"/>
    </row>
    <row r="100" spans="1:4" ht="12.6" customHeight="1">
      <c r="A100" s="120" t="s">
        <v>308</v>
      </c>
      <c r="B100" s="28">
        <f t="shared" si="2"/>
        <v>0</v>
      </c>
      <c r="C100" s="67"/>
      <c r="D100" s="41"/>
    </row>
    <row r="101" spans="1:4" s="11" customFormat="1" ht="12.6" customHeight="1">
      <c r="A101" s="120" t="s">
        <v>309</v>
      </c>
      <c r="B101" s="28">
        <f t="shared" si="2"/>
        <v>0</v>
      </c>
      <c r="C101" s="67"/>
      <c r="D101" s="41"/>
    </row>
    <row r="102" spans="1:4" ht="12.6" customHeight="1">
      <c r="A102" s="122" t="s">
        <v>279</v>
      </c>
      <c r="B102" s="28">
        <f t="shared" ref="B102:B133" si="3">SUM(C102:D102)</f>
        <v>0</v>
      </c>
      <c r="C102" s="28">
        <f>+C103+C104</f>
        <v>0</v>
      </c>
      <c r="D102" s="67"/>
    </row>
    <row r="103" spans="1:4" ht="12.6" customHeight="1">
      <c r="A103" s="120" t="s">
        <v>308</v>
      </c>
      <c r="B103" s="28">
        <f t="shared" si="3"/>
        <v>0</v>
      </c>
      <c r="C103" s="67"/>
      <c r="D103" s="41"/>
    </row>
    <row r="104" spans="1:4" s="11" customFormat="1" ht="12.6" customHeight="1">
      <c r="A104" s="120" t="s">
        <v>309</v>
      </c>
      <c r="B104" s="28">
        <f t="shared" si="3"/>
        <v>0</v>
      </c>
      <c r="C104" s="67"/>
      <c r="D104" s="41"/>
    </row>
    <row r="105" spans="1:4" ht="12.6" customHeight="1">
      <c r="A105" s="122" t="s">
        <v>280</v>
      </c>
      <c r="B105" s="28">
        <f t="shared" si="3"/>
        <v>0</v>
      </c>
      <c r="C105" s="67"/>
      <c r="D105" s="67"/>
    </row>
    <row r="106" spans="1:4" ht="12.6" customHeight="1">
      <c r="A106" s="122" t="s">
        <v>281</v>
      </c>
      <c r="B106" s="28">
        <f t="shared" si="3"/>
        <v>0</v>
      </c>
      <c r="C106" s="28">
        <f>+C107+C108</f>
        <v>0</v>
      </c>
      <c r="D106" s="67"/>
    </row>
    <row r="107" spans="1:4" s="11" customFormat="1" ht="12.6" customHeight="1">
      <c r="A107" s="120" t="s">
        <v>308</v>
      </c>
      <c r="B107" s="28">
        <f t="shared" si="3"/>
        <v>0</v>
      </c>
      <c r="C107" s="67"/>
      <c r="D107" s="41"/>
    </row>
    <row r="108" spans="1:4" s="11" customFormat="1" ht="12.6" customHeight="1">
      <c r="A108" s="120" t="s">
        <v>309</v>
      </c>
      <c r="B108" s="28">
        <f t="shared" si="3"/>
        <v>0</v>
      </c>
      <c r="C108" s="67"/>
      <c r="D108" s="41"/>
    </row>
    <row r="109" spans="1:4" ht="12.6" customHeight="1">
      <c r="A109" s="121" t="s">
        <v>282</v>
      </c>
      <c r="B109" s="28">
        <f t="shared" si="3"/>
        <v>0</v>
      </c>
      <c r="C109" s="28">
        <f>+C110+C111</f>
        <v>0</v>
      </c>
      <c r="D109" s="67"/>
    </row>
    <row r="110" spans="1:4" ht="12.6" customHeight="1">
      <c r="A110" s="120" t="s">
        <v>308</v>
      </c>
      <c r="B110" s="28">
        <f t="shared" si="3"/>
        <v>0</v>
      </c>
      <c r="C110" s="67"/>
      <c r="D110" s="46"/>
    </row>
    <row r="111" spans="1:4" ht="12.6" customHeight="1">
      <c r="A111" s="120" t="s">
        <v>309</v>
      </c>
      <c r="B111" s="28">
        <f t="shared" si="3"/>
        <v>0</v>
      </c>
      <c r="C111" s="67"/>
      <c r="D111" s="46"/>
    </row>
    <row r="112" spans="1:4" ht="12.6" customHeight="1">
      <c r="A112" s="123" t="s">
        <v>283</v>
      </c>
      <c r="B112" s="28">
        <f t="shared" si="3"/>
        <v>0</v>
      </c>
      <c r="C112" s="28">
        <f>+C113+C114</f>
        <v>0</v>
      </c>
      <c r="D112" s="67"/>
    </row>
    <row r="113" spans="1:4" ht="12.6" customHeight="1">
      <c r="A113" s="122" t="s">
        <v>308</v>
      </c>
      <c r="B113" s="28">
        <f t="shared" si="3"/>
        <v>0</v>
      </c>
      <c r="C113" s="67"/>
      <c r="D113" s="46"/>
    </row>
    <row r="114" spans="1:4" s="11" customFormat="1" ht="12.6" customHeight="1">
      <c r="A114" s="122" t="s">
        <v>309</v>
      </c>
      <c r="B114" s="28">
        <f t="shared" si="3"/>
        <v>0</v>
      </c>
      <c r="C114" s="67"/>
      <c r="D114" s="46"/>
    </row>
    <row r="115" spans="1:4" s="11" customFormat="1" ht="20.100000000000001" customHeight="1">
      <c r="A115" s="116" t="s">
        <v>284</v>
      </c>
      <c r="B115" s="28">
        <f t="shared" si="3"/>
        <v>0</v>
      </c>
      <c r="C115" s="67"/>
      <c r="D115" s="67"/>
    </row>
    <row r="116" spans="1:4" ht="12.6" customHeight="1">
      <c r="A116" s="117" t="s">
        <v>285</v>
      </c>
      <c r="B116" s="28">
        <f t="shared" si="3"/>
        <v>0</v>
      </c>
      <c r="C116" s="28">
        <f>+C120+C117+C123</f>
        <v>0</v>
      </c>
      <c r="D116" s="28">
        <f>+D120+D117+D123</f>
        <v>0</v>
      </c>
    </row>
    <row r="117" spans="1:4" ht="12.6" customHeight="1">
      <c r="A117" s="124" t="s">
        <v>286</v>
      </c>
      <c r="B117" s="28">
        <f t="shared" si="3"/>
        <v>0</v>
      </c>
      <c r="C117" s="28">
        <f>+C118+C119</f>
        <v>0</v>
      </c>
      <c r="D117" s="67"/>
    </row>
    <row r="118" spans="1:4" s="11" customFormat="1" ht="12.6" customHeight="1">
      <c r="A118" s="120" t="s">
        <v>308</v>
      </c>
      <c r="B118" s="28">
        <f t="shared" si="3"/>
        <v>0</v>
      </c>
      <c r="C118" s="67"/>
      <c r="D118" s="46"/>
    </row>
    <row r="119" spans="1:4" ht="12.6" customHeight="1">
      <c r="A119" s="120" t="s">
        <v>309</v>
      </c>
      <c r="B119" s="28">
        <f t="shared" si="3"/>
        <v>0</v>
      </c>
      <c r="C119" s="67"/>
      <c r="D119" s="46"/>
    </row>
    <row r="120" spans="1:4" ht="12.6" customHeight="1">
      <c r="A120" s="124" t="s">
        <v>287</v>
      </c>
      <c r="B120" s="28">
        <f t="shared" si="3"/>
        <v>0</v>
      </c>
      <c r="C120" s="28">
        <f>+C121+C122</f>
        <v>0</v>
      </c>
      <c r="D120" s="67"/>
    </row>
    <row r="121" spans="1:4" ht="12.6" customHeight="1">
      <c r="A121" s="120" t="s">
        <v>308</v>
      </c>
      <c r="B121" s="28">
        <f t="shared" si="3"/>
        <v>0</v>
      </c>
      <c r="C121" s="67"/>
      <c r="D121" s="46"/>
    </row>
    <row r="122" spans="1:4" ht="12.6" customHeight="1">
      <c r="A122" s="120" t="s">
        <v>309</v>
      </c>
      <c r="B122" s="28">
        <f t="shared" si="3"/>
        <v>0</v>
      </c>
      <c r="C122" s="67"/>
      <c r="D122" s="46"/>
    </row>
    <row r="123" spans="1:4" ht="12.6" customHeight="1">
      <c r="A123" s="122" t="s">
        <v>281</v>
      </c>
      <c r="B123" s="28">
        <f t="shared" si="3"/>
        <v>0</v>
      </c>
      <c r="C123" s="28">
        <f>+C124+C125</f>
        <v>0</v>
      </c>
      <c r="D123" s="67"/>
    </row>
    <row r="124" spans="1:4" ht="12.6" customHeight="1">
      <c r="A124" s="120" t="s">
        <v>308</v>
      </c>
      <c r="B124" s="28">
        <f t="shared" si="3"/>
        <v>0</v>
      </c>
      <c r="C124" s="67"/>
      <c r="D124" s="46"/>
    </row>
    <row r="125" spans="1:4" ht="12.6" customHeight="1">
      <c r="A125" s="120" t="s">
        <v>309</v>
      </c>
      <c r="B125" s="28">
        <f t="shared" si="3"/>
        <v>0</v>
      </c>
      <c r="C125" s="67"/>
      <c r="D125" s="46"/>
    </row>
    <row r="126" spans="1:4" ht="12.6" customHeight="1">
      <c r="A126" s="117" t="s">
        <v>331</v>
      </c>
      <c r="B126" s="28">
        <f t="shared" si="3"/>
        <v>0</v>
      </c>
      <c r="C126" s="28">
        <f>+C127</f>
        <v>0</v>
      </c>
      <c r="D126" s="28">
        <f>+D127+D130</f>
        <v>0</v>
      </c>
    </row>
    <row r="127" spans="1:4" ht="12.6" customHeight="1">
      <c r="A127" s="151" t="s">
        <v>332</v>
      </c>
      <c r="B127" s="28">
        <f t="shared" si="3"/>
        <v>0</v>
      </c>
      <c r="C127" s="28">
        <f>+C128+C129</f>
        <v>0</v>
      </c>
    </row>
    <row r="128" spans="1:4" ht="12.6" customHeight="1">
      <c r="A128" s="120" t="s">
        <v>308</v>
      </c>
      <c r="B128" s="28">
        <f t="shared" si="3"/>
        <v>0</v>
      </c>
      <c r="C128" s="67"/>
    </row>
    <row r="129" spans="1:4" ht="12.6" customHeight="1">
      <c r="A129" s="120" t="s">
        <v>309</v>
      </c>
      <c r="B129" s="28">
        <f t="shared" si="3"/>
        <v>0</v>
      </c>
      <c r="C129" s="67"/>
    </row>
    <row r="130" spans="1:4" ht="20.100000000000001" customHeight="1">
      <c r="A130" s="151" t="s">
        <v>291</v>
      </c>
      <c r="B130" s="28">
        <f t="shared" si="3"/>
        <v>0</v>
      </c>
      <c r="D130" s="67"/>
    </row>
    <row r="131" spans="1:4" ht="12.6" customHeight="1">
      <c r="A131" s="123" t="s">
        <v>294</v>
      </c>
      <c r="B131" s="28">
        <f t="shared" si="3"/>
        <v>0</v>
      </c>
      <c r="C131" s="28">
        <f>+C132+C133</f>
        <v>0</v>
      </c>
      <c r="D131" s="67"/>
    </row>
    <row r="132" spans="1:4" s="11" customFormat="1" ht="12.6" customHeight="1">
      <c r="A132" s="120" t="s">
        <v>308</v>
      </c>
      <c r="B132" s="28">
        <f t="shared" si="3"/>
        <v>0</v>
      </c>
      <c r="C132" s="67"/>
      <c r="D132" s="46"/>
    </row>
    <row r="133" spans="1:4" ht="12.6" customHeight="1">
      <c r="A133" s="120" t="s">
        <v>309</v>
      </c>
      <c r="B133" s="28">
        <f t="shared" si="3"/>
        <v>0</v>
      </c>
      <c r="C133" s="67"/>
      <c r="D133" s="46"/>
    </row>
    <row r="134" spans="1:4" ht="12.6" customHeight="1">
      <c r="A134" s="116" t="s">
        <v>298</v>
      </c>
      <c r="B134" s="28">
        <f>SUM(C134:D134)</f>
        <v>0</v>
      </c>
      <c r="C134" s="67"/>
      <c r="D134" s="67"/>
    </row>
    <row r="135" spans="1:4" s="11" customFormat="1" ht="12.6" customHeight="1">
      <c r="A135" s="116" t="s">
        <v>299</v>
      </c>
      <c r="B135" s="28">
        <f>SUM(C135:D135)</f>
        <v>0</v>
      </c>
      <c r="C135" s="67"/>
      <c r="D135" s="67"/>
    </row>
    <row r="136" spans="1:4" ht="12.6" customHeight="1">
      <c r="A136" s="125" t="s">
        <v>334</v>
      </c>
      <c r="B136" s="28">
        <f>SUM(C136:D136)</f>
        <v>0</v>
      </c>
      <c r="C136" s="157">
        <f>+C67+C80+C82-C90+C98+C109+C112+C115-C116-C126+C131+C134+C135</f>
        <v>0</v>
      </c>
      <c r="D136" s="157">
        <f>+D81+D82-D90+D98+D109+D112+D115-D116-D126+D131+D134+D135</f>
        <v>0</v>
      </c>
    </row>
  </sheetData>
  <sheetProtection password="C69E" sheet="1" objects="1" scenarios="1"/>
  <phoneticPr fontId="0" type="noConversion"/>
  <dataValidations count="1">
    <dataValidation type="decimal" allowBlank="1" showInputMessage="1" showErrorMessage="1" errorTitle="Seguros de Vida" error="Esta célula deverá conter um valor numérico" sqref="C84:C86 C96:D101 C59:C60 C110:C111 C18:C19 C113:D115 C15:C16 C48:C49 C132:D136 C107:D108 C88:C90 C29:C30 C26:C27 C21:C22 C12:C13 C128:C129 C69:C73 C78:C79 C42:C43 C65:C66 C55:C56 C51:C52 C62:C63 C38:C39 C35:C36 C8:C9 C124:C125 C75:C76 C32:C33 C103:C105 C118:C122 C92:C94 C45:C46 C81:D81 D117:D125 D109:D112 D83 D86:D91 D130:D131 D94:D106" xr:uid="{00000000-0002-0000-0E00-000000000000}">
      <formula1>-9.99999999999999E+76</formula1>
      <formula2>9.99999999999999E+69</formula2>
    </dataValidation>
  </dataValidations>
  <pageMargins left="0.75" right="0.75" top="1" bottom="1" header="0" footer="0"/>
  <pageSetup paperSize="9" scale="86" fitToHeight="2" orientation="portrait" r:id="rId1"/>
  <headerFooter alignWithMargins="0"/>
  <ignoredErrors>
    <ignoredError sqref="B1:B5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>
    <pageSetUpPr fitToPage="1"/>
  </sheetPr>
  <dimension ref="A1:D136"/>
  <sheetViews>
    <sheetView showGridLines="0" zoomScaleNormal="100" workbookViewId="0"/>
  </sheetViews>
  <sheetFormatPr defaultColWidth="10.7109375" defaultRowHeight="10.15"/>
  <cols>
    <col min="1" max="1" width="79.5703125" style="123" bestFit="1" customWidth="1"/>
    <col min="2" max="4" width="18.42578125" style="2" customWidth="1"/>
    <col min="5" max="16384" width="10.7109375" style="2"/>
  </cols>
  <sheetData>
    <row r="1" spans="1:4">
      <c r="A1" s="105" t="s">
        <v>356</v>
      </c>
    </row>
    <row r="2" spans="1:4">
      <c r="A2" s="106" t="s">
        <v>1</v>
      </c>
      <c r="B2" s="43" t="str">
        <f>IF(+Cabeçalho!B2=0,"",Cabeçalho!B2)</f>
        <v/>
      </c>
      <c r="C2" s="44"/>
    </row>
    <row r="3" spans="1:4">
      <c r="A3" s="106" t="s">
        <v>2</v>
      </c>
      <c r="B3" s="61" t="str">
        <f>IF(+Cabeçalho!B3=0,"",Cabeçalho!B3)</f>
        <v/>
      </c>
      <c r="C3" s="45"/>
    </row>
    <row r="4" spans="1:4">
      <c r="A4" s="107" t="s">
        <v>10</v>
      </c>
      <c r="B4" s="13"/>
      <c r="C4" s="13"/>
    </row>
    <row r="5" spans="1:4" s="9" customFormat="1" ht="61.15">
      <c r="A5" s="127" t="s">
        <v>357</v>
      </c>
      <c r="B5" s="55" t="s">
        <v>358</v>
      </c>
      <c r="C5" s="55" t="s">
        <v>209</v>
      </c>
      <c r="D5" s="56" t="s">
        <v>338</v>
      </c>
    </row>
    <row r="6" spans="1:4" s="9" customFormat="1" ht="12.6" customHeight="1">
      <c r="A6" s="108" t="s">
        <v>262</v>
      </c>
      <c r="B6" s="28">
        <f t="shared" ref="B6:B69" si="0">SUM(C6:D6)</f>
        <v>0</v>
      </c>
      <c r="C6" s="28">
        <f>+C7+C10</f>
        <v>0</v>
      </c>
      <c r="D6" s="104"/>
    </row>
    <row r="7" spans="1:4" s="9" customFormat="1" ht="12.6" customHeight="1">
      <c r="A7" s="109" t="s">
        <v>42</v>
      </c>
      <c r="B7" s="28">
        <f t="shared" si="0"/>
        <v>0</v>
      </c>
      <c r="C7" s="28">
        <f>+C8+C9</f>
        <v>0</v>
      </c>
      <c r="D7" s="104"/>
    </row>
    <row r="8" spans="1:4" s="9" customFormat="1" ht="12.6" customHeight="1">
      <c r="A8" s="120" t="s">
        <v>308</v>
      </c>
      <c r="B8" s="28">
        <f t="shared" si="0"/>
        <v>0</v>
      </c>
      <c r="C8" s="67"/>
      <c r="D8" s="104"/>
    </row>
    <row r="9" spans="1:4" s="9" customFormat="1" ht="12.6" customHeight="1">
      <c r="A9" s="120" t="s">
        <v>309</v>
      </c>
      <c r="B9" s="28">
        <f t="shared" si="0"/>
        <v>0</v>
      </c>
      <c r="C9" s="67"/>
      <c r="D9" s="104"/>
    </row>
    <row r="10" spans="1:4" s="9" customFormat="1" ht="12.6" customHeight="1">
      <c r="A10" s="113" t="s">
        <v>73</v>
      </c>
      <c r="B10" s="28">
        <f t="shared" si="0"/>
        <v>0</v>
      </c>
      <c r="C10" s="28">
        <f>+C11+C14+C17+C20</f>
        <v>0</v>
      </c>
      <c r="D10" s="104"/>
    </row>
    <row r="11" spans="1:4" s="9" customFormat="1" ht="12.6" customHeight="1">
      <c r="A11" s="110" t="s">
        <v>310</v>
      </c>
      <c r="B11" s="28">
        <f t="shared" si="0"/>
        <v>0</v>
      </c>
      <c r="C11" s="28">
        <f>+C12+C13</f>
        <v>0</v>
      </c>
      <c r="D11" s="104"/>
    </row>
    <row r="12" spans="1:4" s="9" customFormat="1" ht="12.6" customHeight="1">
      <c r="A12" s="119" t="s">
        <v>308</v>
      </c>
      <c r="B12" s="28">
        <f t="shared" si="0"/>
        <v>0</v>
      </c>
      <c r="C12" s="67"/>
      <c r="D12" s="104"/>
    </row>
    <row r="13" spans="1:4" s="9" customFormat="1" ht="12.6" customHeight="1">
      <c r="A13" s="119" t="s">
        <v>309</v>
      </c>
      <c r="B13" s="28">
        <f t="shared" si="0"/>
        <v>0</v>
      </c>
      <c r="C13" s="67"/>
      <c r="D13" s="104"/>
    </row>
    <row r="14" spans="1:4" s="9" customFormat="1" ht="12.6" customHeight="1">
      <c r="A14" s="110" t="s">
        <v>311</v>
      </c>
      <c r="B14" s="28">
        <f t="shared" si="0"/>
        <v>0</v>
      </c>
      <c r="C14" s="28">
        <f>+C15+C16</f>
        <v>0</v>
      </c>
      <c r="D14" s="104"/>
    </row>
    <row r="15" spans="1:4" s="9" customFormat="1" ht="12.6" customHeight="1">
      <c r="A15" s="119" t="s">
        <v>308</v>
      </c>
      <c r="B15" s="28">
        <f t="shared" si="0"/>
        <v>0</v>
      </c>
      <c r="C15" s="67"/>
      <c r="D15" s="104"/>
    </row>
    <row r="16" spans="1:4" s="9" customFormat="1" ht="12.6" customHeight="1">
      <c r="A16" s="119" t="s">
        <v>309</v>
      </c>
      <c r="B16" s="28">
        <f t="shared" si="0"/>
        <v>0</v>
      </c>
      <c r="C16" s="67"/>
      <c r="D16" s="104"/>
    </row>
    <row r="17" spans="1:4" s="9" customFormat="1" ht="12.6" customHeight="1">
      <c r="A17" s="110" t="s">
        <v>312</v>
      </c>
      <c r="B17" s="28">
        <f t="shared" si="0"/>
        <v>0</v>
      </c>
      <c r="C17" s="28">
        <f>+C18+C19</f>
        <v>0</v>
      </c>
      <c r="D17" s="104"/>
    </row>
    <row r="18" spans="1:4" s="9" customFormat="1" ht="12.6" customHeight="1">
      <c r="A18" s="119" t="s">
        <v>308</v>
      </c>
      <c r="B18" s="28">
        <f t="shared" si="0"/>
        <v>0</v>
      </c>
      <c r="C18" s="67"/>
      <c r="D18" s="104"/>
    </row>
    <row r="19" spans="1:4" s="9" customFormat="1" ht="12.6" customHeight="1">
      <c r="A19" s="119" t="s">
        <v>309</v>
      </c>
      <c r="B19" s="28">
        <f t="shared" si="0"/>
        <v>0</v>
      </c>
      <c r="C19" s="67"/>
      <c r="D19" s="104"/>
    </row>
    <row r="20" spans="1:4" s="9" customFormat="1" ht="12.6" customHeight="1">
      <c r="A20" s="111" t="s">
        <v>313</v>
      </c>
      <c r="B20" s="28">
        <f t="shared" si="0"/>
        <v>0</v>
      </c>
      <c r="C20" s="28">
        <f>+C21+C22</f>
        <v>0</v>
      </c>
      <c r="D20" s="104"/>
    </row>
    <row r="21" spans="1:4" s="9" customFormat="1" ht="12.6" customHeight="1">
      <c r="A21" s="119" t="s">
        <v>308</v>
      </c>
      <c r="B21" s="28">
        <f t="shared" si="0"/>
        <v>0</v>
      </c>
      <c r="C21" s="67"/>
      <c r="D21" s="104"/>
    </row>
    <row r="22" spans="1:4" s="9" customFormat="1" ht="12.6" customHeight="1">
      <c r="A22" s="119" t="s">
        <v>309</v>
      </c>
      <c r="B22" s="28">
        <f t="shared" si="0"/>
        <v>0</v>
      </c>
      <c r="C22" s="67"/>
      <c r="D22" s="104"/>
    </row>
    <row r="23" spans="1:4" s="9" customFormat="1" ht="12.6" customHeight="1">
      <c r="A23" s="112" t="s">
        <v>263</v>
      </c>
      <c r="B23" s="28">
        <f t="shared" si="0"/>
        <v>0</v>
      </c>
      <c r="C23" s="28">
        <f>+C24+C31+C34+C37</f>
        <v>0</v>
      </c>
      <c r="D23" s="104"/>
    </row>
    <row r="24" spans="1:4" s="9" customFormat="1" ht="12.6" customHeight="1">
      <c r="A24" s="113" t="s">
        <v>314</v>
      </c>
      <c r="B24" s="28">
        <f t="shared" si="0"/>
        <v>0</v>
      </c>
      <c r="C24" s="28">
        <f>+C25+C28</f>
        <v>0</v>
      </c>
      <c r="D24" s="104"/>
    </row>
    <row r="25" spans="1:4" s="9" customFormat="1" ht="12.6" customHeight="1">
      <c r="A25" s="114" t="s">
        <v>315</v>
      </c>
      <c r="B25" s="28">
        <f t="shared" si="0"/>
        <v>0</v>
      </c>
      <c r="C25" s="28">
        <f>+C26+C27</f>
        <v>0</v>
      </c>
      <c r="D25" s="104"/>
    </row>
    <row r="26" spans="1:4" s="9" customFormat="1" ht="12.6" customHeight="1">
      <c r="A26" s="119" t="s">
        <v>308</v>
      </c>
      <c r="B26" s="28">
        <f t="shared" si="0"/>
        <v>0</v>
      </c>
      <c r="C26" s="67"/>
      <c r="D26" s="104"/>
    </row>
    <row r="27" spans="1:4" s="9" customFormat="1" ht="12.6" customHeight="1">
      <c r="A27" s="119" t="s">
        <v>309</v>
      </c>
      <c r="B27" s="28">
        <f t="shared" si="0"/>
        <v>0</v>
      </c>
      <c r="C27" s="67"/>
      <c r="D27" s="104"/>
    </row>
    <row r="28" spans="1:4" s="9" customFormat="1" ht="12.6" customHeight="1">
      <c r="A28" s="114" t="s">
        <v>316</v>
      </c>
      <c r="B28" s="28">
        <f t="shared" si="0"/>
        <v>0</v>
      </c>
      <c r="C28" s="28">
        <f>+C29+C30</f>
        <v>0</v>
      </c>
      <c r="D28" s="104"/>
    </row>
    <row r="29" spans="1:4" s="9" customFormat="1" ht="12.6" customHeight="1">
      <c r="A29" s="119" t="s">
        <v>308</v>
      </c>
      <c r="B29" s="28">
        <f t="shared" si="0"/>
        <v>0</v>
      </c>
      <c r="C29" s="67"/>
      <c r="D29" s="104"/>
    </row>
    <row r="30" spans="1:4" s="9" customFormat="1" ht="12.6" customHeight="1">
      <c r="A30" s="119" t="s">
        <v>309</v>
      </c>
      <c r="B30" s="28">
        <f t="shared" si="0"/>
        <v>0</v>
      </c>
      <c r="C30" s="67"/>
      <c r="D30" s="104"/>
    </row>
    <row r="31" spans="1:4" s="9" customFormat="1" ht="12.6" customHeight="1">
      <c r="A31" s="113" t="s">
        <v>317</v>
      </c>
      <c r="B31" s="28">
        <f t="shared" si="0"/>
        <v>0</v>
      </c>
      <c r="C31" s="28">
        <f>+C32+C33</f>
        <v>0</v>
      </c>
      <c r="D31" s="104"/>
    </row>
    <row r="32" spans="1:4" s="9" customFormat="1" ht="12.6" customHeight="1">
      <c r="A32" s="120" t="s">
        <v>308</v>
      </c>
      <c r="B32" s="28">
        <f t="shared" si="0"/>
        <v>0</v>
      </c>
      <c r="C32" s="67"/>
      <c r="D32" s="104"/>
    </row>
    <row r="33" spans="1:4" s="9" customFormat="1" ht="12.6" customHeight="1">
      <c r="A33" s="120" t="s">
        <v>309</v>
      </c>
      <c r="B33" s="28">
        <f t="shared" si="0"/>
        <v>0</v>
      </c>
      <c r="C33" s="67"/>
      <c r="D33" s="104"/>
    </row>
    <row r="34" spans="1:4" s="9" customFormat="1" ht="12.6" customHeight="1">
      <c r="A34" s="113" t="s">
        <v>318</v>
      </c>
      <c r="B34" s="28">
        <f t="shared" si="0"/>
        <v>0</v>
      </c>
      <c r="C34" s="28">
        <f>+C35+C36</f>
        <v>0</v>
      </c>
      <c r="D34" s="104"/>
    </row>
    <row r="35" spans="1:4" s="9" customFormat="1" ht="12.6" customHeight="1">
      <c r="A35" s="120" t="s">
        <v>308</v>
      </c>
      <c r="B35" s="28">
        <f t="shared" si="0"/>
        <v>0</v>
      </c>
      <c r="C35" s="67"/>
      <c r="D35" s="104"/>
    </row>
    <row r="36" spans="1:4" s="9" customFormat="1" ht="12.6" customHeight="1">
      <c r="A36" s="120" t="s">
        <v>309</v>
      </c>
      <c r="B36" s="28">
        <f t="shared" si="0"/>
        <v>0</v>
      </c>
      <c r="C36" s="67"/>
      <c r="D36" s="104"/>
    </row>
    <row r="37" spans="1:4" s="9" customFormat="1" ht="12.6" customHeight="1">
      <c r="A37" s="113" t="s">
        <v>319</v>
      </c>
      <c r="B37" s="28">
        <f t="shared" si="0"/>
        <v>0</v>
      </c>
      <c r="C37" s="28">
        <f>+C38+C39</f>
        <v>0</v>
      </c>
      <c r="D37" s="104"/>
    </row>
    <row r="38" spans="1:4" s="9" customFormat="1" ht="12.6" customHeight="1">
      <c r="A38" s="120" t="s">
        <v>308</v>
      </c>
      <c r="B38" s="28">
        <f t="shared" si="0"/>
        <v>0</v>
      </c>
      <c r="C38" s="67"/>
      <c r="D38" s="104"/>
    </row>
    <row r="39" spans="1:4" s="9" customFormat="1" ht="12.6" customHeight="1">
      <c r="A39" s="120" t="s">
        <v>309</v>
      </c>
      <c r="B39" s="28">
        <f t="shared" si="0"/>
        <v>0</v>
      </c>
      <c r="C39" s="67"/>
      <c r="D39" s="104"/>
    </row>
    <row r="40" spans="1:4" s="9" customFormat="1" ht="12.6" customHeight="1">
      <c r="A40" s="112" t="s">
        <v>264</v>
      </c>
      <c r="B40" s="28">
        <f t="shared" si="0"/>
        <v>0</v>
      </c>
      <c r="C40" s="28">
        <f>+C41+C44+C47+C50</f>
        <v>0</v>
      </c>
      <c r="D40" s="104"/>
    </row>
    <row r="41" spans="1:4" s="9" customFormat="1" ht="12.6" customHeight="1">
      <c r="A41" s="113" t="s">
        <v>320</v>
      </c>
      <c r="B41" s="28">
        <f t="shared" si="0"/>
        <v>0</v>
      </c>
      <c r="C41" s="28">
        <f>+C42+C43</f>
        <v>0</v>
      </c>
      <c r="D41" s="104"/>
    </row>
    <row r="42" spans="1:4" s="9" customFormat="1" ht="12.6" customHeight="1">
      <c r="A42" s="120" t="s">
        <v>308</v>
      </c>
      <c r="B42" s="28">
        <f t="shared" si="0"/>
        <v>0</v>
      </c>
      <c r="C42" s="67"/>
      <c r="D42" s="104"/>
    </row>
    <row r="43" spans="1:4" s="9" customFormat="1" ht="12.6" customHeight="1">
      <c r="A43" s="120" t="s">
        <v>309</v>
      </c>
      <c r="B43" s="28">
        <f t="shared" si="0"/>
        <v>0</v>
      </c>
      <c r="C43" s="67"/>
      <c r="D43" s="104"/>
    </row>
    <row r="44" spans="1:4" s="9" customFormat="1" ht="12.6" customHeight="1">
      <c r="A44" s="113" t="s">
        <v>321</v>
      </c>
      <c r="B44" s="28">
        <f t="shared" si="0"/>
        <v>0</v>
      </c>
      <c r="C44" s="28">
        <f>+C45+C46</f>
        <v>0</v>
      </c>
      <c r="D44" s="104"/>
    </row>
    <row r="45" spans="1:4" s="9" customFormat="1" ht="12.6" customHeight="1">
      <c r="A45" s="120" t="s">
        <v>308</v>
      </c>
      <c r="B45" s="28">
        <f t="shared" si="0"/>
        <v>0</v>
      </c>
      <c r="C45" s="67"/>
      <c r="D45" s="104"/>
    </row>
    <row r="46" spans="1:4" s="9" customFormat="1" ht="12.6" customHeight="1">
      <c r="A46" s="120" t="s">
        <v>309</v>
      </c>
      <c r="B46" s="28">
        <f t="shared" si="0"/>
        <v>0</v>
      </c>
      <c r="C46" s="67"/>
      <c r="D46" s="104"/>
    </row>
    <row r="47" spans="1:4" s="9" customFormat="1" ht="12.6" customHeight="1">
      <c r="A47" s="113" t="s">
        <v>322</v>
      </c>
      <c r="B47" s="28">
        <f t="shared" si="0"/>
        <v>0</v>
      </c>
      <c r="C47" s="28">
        <f>+C48+C49</f>
        <v>0</v>
      </c>
      <c r="D47" s="104"/>
    </row>
    <row r="48" spans="1:4" s="9" customFormat="1" ht="12.6" customHeight="1">
      <c r="A48" s="120" t="s">
        <v>308</v>
      </c>
      <c r="B48" s="28">
        <f t="shared" si="0"/>
        <v>0</v>
      </c>
      <c r="C48" s="67"/>
      <c r="D48" s="104"/>
    </row>
    <row r="49" spans="1:4" s="9" customFormat="1" ht="12.6" customHeight="1">
      <c r="A49" s="120" t="s">
        <v>309</v>
      </c>
      <c r="B49" s="28">
        <f t="shared" si="0"/>
        <v>0</v>
      </c>
      <c r="C49" s="67"/>
      <c r="D49" s="104"/>
    </row>
    <row r="50" spans="1:4" s="9" customFormat="1" ht="12.6" customHeight="1">
      <c r="A50" s="113" t="s">
        <v>323</v>
      </c>
      <c r="B50" s="28">
        <f t="shared" si="0"/>
        <v>0</v>
      </c>
      <c r="C50" s="28">
        <f>+C51+C52</f>
        <v>0</v>
      </c>
      <c r="D50" s="104"/>
    </row>
    <row r="51" spans="1:4" s="9" customFormat="1" ht="12.6" customHeight="1">
      <c r="A51" s="120" t="s">
        <v>308</v>
      </c>
      <c r="B51" s="28">
        <f t="shared" si="0"/>
        <v>0</v>
      </c>
      <c r="C51" s="67"/>
      <c r="D51" s="104"/>
    </row>
    <row r="52" spans="1:4" s="9" customFormat="1" ht="12.6" customHeight="1">
      <c r="A52" s="120" t="s">
        <v>309</v>
      </c>
      <c r="B52" s="28">
        <f t="shared" si="0"/>
        <v>0</v>
      </c>
      <c r="C52" s="67"/>
      <c r="D52" s="104"/>
    </row>
    <row r="53" spans="1:4" s="9" customFormat="1" ht="12.6" customHeight="1">
      <c r="A53" s="112" t="s">
        <v>265</v>
      </c>
      <c r="B53" s="28">
        <f t="shared" si="0"/>
        <v>0</v>
      </c>
      <c r="C53" s="28">
        <f>+C54+C57</f>
        <v>0</v>
      </c>
      <c r="D53" s="104"/>
    </row>
    <row r="54" spans="1:4" s="9" customFormat="1" ht="12.6" customHeight="1">
      <c r="A54" s="113" t="s">
        <v>324</v>
      </c>
      <c r="B54" s="28">
        <f t="shared" si="0"/>
        <v>0</v>
      </c>
      <c r="C54" s="28">
        <f>+C55+C56</f>
        <v>0</v>
      </c>
      <c r="D54" s="104"/>
    </row>
    <row r="55" spans="1:4" s="9" customFormat="1" ht="12.6" customHeight="1">
      <c r="A55" s="120" t="s">
        <v>308</v>
      </c>
      <c r="B55" s="28">
        <f t="shared" si="0"/>
        <v>0</v>
      </c>
      <c r="C55" s="67"/>
      <c r="D55" s="104"/>
    </row>
    <row r="56" spans="1:4" s="9" customFormat="1" ht="12.6" customHeight="1">
      <c r="A56" s="120" t="s">
        <v>309</v>
      </c>
      <c r="B56" s="28">
        <f t="shared" si="0"/>
        <v>0</v>
      </c>
      <c r="C56" s="67"/>
      <c r="D56" s="104"/>
    </row>
    <row r="57" spans="1:4" s="9" customFormat="1" ht="12.6" customHeight="1">
      <c r="A57" s="113" t="s">
        <v>325</v>
      </c>
      <c r="B57" s="28">
        <f t="shared" si="0"/>
        <v>0</v>
      </c>
      <c r="C57" s="28">
        <f>+C58+C61+C64</f>
        <v>0</v>
      </c>
      <c r="D57" s="104"/>
    </row>
    <row r="58" spans="1:4" s="9" customFormat="1" ht="12.6" customHeight="1">
      <c r="A58" s="114" t="s">
        <v>326</v>
      </c>
      <c r="B58" s="28">
        <f t="shared" si="0"/>
        <v>0</v>
      </c>
      <c r="C58" s="28">
        <f>+C59+C60</f>
        <v>0</v>
      </c>
      <c r="D58" s="104"/>
    </row>
    <row r="59" spans="1:4" s="9" customFormat="1" ht="12.6" customHeight="1">
      <c r="A59" s="119" t="s">
        <v>308</v>
      </c>
      <c r="B59" s="28">
        <f t="shared" si="0"/>
        <v>0</v>
      </c>
      <c r="C59" s="67"/>
      <c r="D59" s="104"/>
    </row>
    <row r="60" spans="1:4" s="9" customFormat="1" ht="12.6" customHeight="1">
      <c r="A60" s="119" t="s">
        <v>309</v>
      </c>
      <c r="B60" s="28">
        <f t="shared" si="0"/>
        <v>0</v>
      </c>
      <c r="C60" s="67"/>
      <c r="D60" s="104"/>
    </row>
    <row r="61" spans="1:4" s="9" customFormat="1" ht="12.6" customHeight="1">
      <c r="A61" s="114" t="s">
        <v>327</v>
      </c>
      <c r="B61" s="28">
        <f t="shared" si="0"/>
        <v>0</v>
      </c>
      <c r="C61" s="28">
        <f>+C62+C63</f>
        <v>0</v>
      </c>
      <c r="D61" s="104"/>
    </row>
    <row r="62" spans="1:4" s="9" customFormat="1" ht="12.6" customHeight="1">
      <c r="A62" s="119" t="s">
        <v>308</v>
      </c>
      <c r="B62" s="28">
        <f t="shared" si="0"/>
        <v>0</v>
      </c>
      <c r="C62" s="67"/>
      <c r="D62" s="104"/>
    </row>
    <row r="63" spans="1:4" s="9" customFormat="1" ht="12.6" customHeight="1">
      <c r="A63" s="119" t="s">
        <v>309</v>
      </c>
      <c r="B63" s="28">
        <f t="shared" si="0"/>
        <v>0</v>
      </c>
      <c r="C63" s="67"/>
      <c r="D63" s="104"/>
    </row>
    <row r="64" spans="1:4" s="9" customFormat="1" ht="12.6" customHeight="1">
      <c r="A64" s="115" t="s">
        <v>328</v>
      </c>
      <c r="B64" s="28">
        <f t="shared" si="0"/>
        <v>0</v>
      </c>
      <c r="C64" s="28">
        <f>+C65+C66</f>
        <v>0</v>
      </c>
      <c r="D64" s="104"/>
    </row>
    <row r="65" spans="1:4" s="9" customFormat="1" ht="12.6" customHeight="1">
      <c r="A65" s="119" t="s">
        <v>308</v>
      </c>
      <c r="B65" s="28">
        <f t="shared" si="0"/>
        <v>0</v>
      </c>
      <c r="C65" s="67"/>
      <c r="D65" s="104"/>
    </row>
    <row r="66" spans="1:4" s="9" customFormat="1" ht="12.6" customHeight="1">
      <c r="A66" s="119" t="s">
        <v>309</v>
      </c>
      <c r="B66" s="28">
        <f t="shared" si="0"/>
        <v>0</v>
      </c>
      <c r="C66" s="67"/>
      <c r="D66" s="104"/>
    </row>
    <row r="67" spans="1:4" s="9" customFormat="1" ht="12.6" customHeight="1">
      <c r="A67" s="133" t="s">
        <v>266</v>
      </c>
      <c r="B67" s="157">
        <f t="shared" si="0"/>
        <v>0</v>
      </c>
      <c r="C67" s="157">
        <f>+C6-C23+C40-C53</f>
        <v>0</v>
      </c>
      <c r="D67" s="104"/>
    </row>
    <row r="68" spans="1:4" s="9" customFormat="1" ht="12.6" customHeight="1">
      <c r="A68" s="112" t="s">
        <v>267</v>
      </c>
      <c r="B68" s="28">
        <f t="shared" si="0"/>
        <v>0</v>
      </c>
      <c r="C68" s="28">
        <f>+C69+C70</f>
        <v>0</v>
      </c>
      <c r="D68" s="104"/>
    </row>
    <row r="69" spans="1:4" s="9" customFormat="1" ht="12.6" customHeight="1">
      <c r="A69" s="120" t="s">
        <v>308</v>
      </c>
      <c r="B69" s="28">
        <f t="shared" si="0"/>
        <v>0</v>
      </c>
      <c r="C69" s="67"/>
      <c r="D69" s="104"/>
    </row>
    <row r="70" spans="1:4" s="9" customFormat="1" ht="12.6" customHeight="1">
      <c r="A70" s="120" t="s">
        <v>309</v>
      </c>
      <c r="B70" s="28">
        <f t="shared" ref="B70:B133" si="1">SUM(C70:D70)</f>
        <v>0</v>
      </c>
      <c r="C70" s="67"/>
      <c r="D70" s="104"/>
    </row>
    <row r="71" spans="1:4" s="9" customFormat="1" ht="12.6" customHeight="1">
      <c r="A71" s="112" t="s">
        <v>268</v>
      </c>
      <c r="B71" s="28">
        <f t="shared" si="1"/>
        <v>0</v>
      </c>
      <c r="C71" s="28">
        <f>+C72+C73</f>
        <v>0</v>
      </c>
      <c r="D71" s="104"/>
    </row>
    <row r="72" spans="1:4" s="9" customFormat="1" ht="12.6" customHeight="1">
      <c r="A72" s="120" t="s">
        <v>308</v>
      </c>
      <c r="B72" s="28">
        <f t="shared" si="1"/>
        <v>0</v>
      </c>
      <c r="C72" s="67"/>
      <c r="D72" s="104"/>
    </row>
    <row r="73" spans="1:4" s="9" customFormat="1" ht="12.6" customHeight="1">
      <c r="A73" s="120" t="s">
        <v>309</v>
      </c>
      <c r="B73" s="28">
        <f t="shared" si="1"/>
        <v>0</v>
      </c>
      <c r="C73" s="67"/>
      <c r="D73" s="104"/>
    </row>
    <row r="74" spans="1:4" s="9" customFormat="1" ht="12.6" customHeight="1">
      <c r="A74" s="112" t="s">
        <v>269</v>
      </c>
      <c r="B74" s="28">
        <f t="shared" si="1"/>
        <v>0</v>
      </c>
      <c r="C74" s="28">
        <f>+C75+C76</f>
        <v>0</v>
      </c>
      <c r="D74" s="104"/>
    </row>
    <row r="75" spans="1:4" s="9" customFormat="1" ht="12.6" customHeight="1">
      <c r="A75" s="120" t="s">
        <v>308</v>
      </c>
      <c r="B75" s="28">
        <f t="shared" si="1"/>
        <v>0</v>
      </c>
      <c r="C75" s="67"/>
      <c r="D75" s="104"/>
    </row>
    <row r="76" spans="1:4" s="9" customFormat="1" ht="12.6" customHeight="1">
      <c r="A76" s="120" t="s">
        <v>309</v>
      </c>
      <c r="B76" s="28">
        <f t="shared" si="1"/>
        <v>0</v>
      </c>
      <c r="C76" s="67"/>
      <c r="D76" s="104"/>
    </row>
    <row r="77" spans="1:4" ht="12.6" customHeight="1">
      <c r="A77" s="112" t="s">
        <v>270</v>
      </c>
      <c r="B77" s="28">
        <f t="shared" si="1"/>
        <v>0</v>
      </c>
      <c r="C77" s="28">
        <f>+C78+C79</f>
        <v>0</v>
      </c>
      <c r="D77" s="104"/>
    </row>
    <row r="78" spans="1:4" ht="12.6" customHeight="1">
      <c r="A78" s="120" t="s">
        <v>308</v>
      </c>
      <c r="B78" s="28">
        <f t="shared" si="1"/>
        <v>0</v>
      </c>
      <c r="C78" s="67"/>
      <c r="D78" s="104"/>
    </row>
    <row r="79" spans="1:4" ht="12.6" customHeight="1">
      <c r="A79" s="120" t="s">
        <v>309</v>
      </c>
      <c r="B79" s="28">
        <f t="shared" si="1"/>
        <v>0</v>
      </c>
      <c r="C79" s="67"/>
      <c r="D79" s="104"/>
    </row>
    <row r="80" spans="1:4" s="11" customFormat="1" ht="12.6" customHeight="1">
      <c r="A80" s="133" t="s">
        <v>271</v>
      </c>
      <c r="B80" s="157">
        <f t="shared" si="1"/>
        <v>0</v>
      </c>
      <c r="C80" s="157">
        <f>+C68+C74-C71-C77</f>
        <v>0</v>
      </c>
      <c r="D80" s="104"/>
    </row>
    <row r="81" spans="1:4" s="11" customFormat="1" ht="20.100000000000001" customHeight="1">
      <c r="A81" s="116" t="s">
        <v>339</v>
      </c>
      <c r="B81" s="28">
        <f t="shared" si="1"/>
        <v>0</v>
      </c>
      <c r="C81" s="46"/>
      <c r="D81" s="67"/>
    </row>
    <row r="82" spans="1:4" ht="12.6" customHeight="1">
      <c r="A82" s="117" t="s">
        <v>273</v>
      </c>
      <c r="B82" s="28">
        <f t="shared" si="1"/>
        <v>0</v>
      </c>
      <c r="C82" s="28">
        <f>+C83+C87+C86</f>
        <v>0</v>
      </c>
      <c r="D82" s="28">
        <f>D83+D87+D86</f>
        <v>0</v>
      </c>
    </row>
    <row r="83" spans="1:4" ht="12.6" customHeight="1">
      <c r="A83" s="118" t="s">
        <v>274</v>
      </c>
      <c r="B83" s="28">
        <f t="shared" si="1"/>
        <v>0</v>
      </c>
      <c r="C83" s="28">
        <f>+C84+C85</f>
        <v>0</v>
      </c>
      <c r="D83" s="67"/>
    </row>
    <row r="84" spans="1:4" s="11" customFormat="1" ht="12.6" customHeight="1">
      <c r="A84" s="119" t="s">
        <v>308</v>
      </c>
      <c r="B84" s="28">
        <f t="shared" si="1"/>
        <v>0</v>
      </c>
      <c r="C84" s="67"/>
      <c r="D84" s="41"/>
    </row>
    <row r="85" spans="1:4" ht="12.6" customHeight="1">
      <c r="A85" s="119" t="s">
        <v>309</v>
      </c>
      <c r="B85" s="28">
        <f t="shared" si="1"/>
        <v>0</v>
      </c>
      <c r="C85" s="67"/>
      <c r="D85" s="41"/>
    </row>
    <row r="86" spans="1:4" ht="12.6" customHeight="1">
      <c r="A86" s="118" t="s">
        <v>275</v>
      </c>
      <c r="B86" s="28">
        <f t="shared" si="1"/>
        <v>0</v>
      </c>
      <c r="C86" s="67"/>
      <c r="D86" s="67"/>
    </row>
    <row r="87" spans="1:4" s="11" customFormat="1" ht="12.6" customHeight="1">
      <c r="A87" s="118" t="s">
        <v>25</v>
      </c>
      <c r="B87" s="28">
        <f t="shared" si="1"/>
        <v>0</v>
      </c>
      <c r="C87" s="28">
        <f>+C88+C89</f>
        <v>0</v>
      </c>
      <c r="D87" s="67"/>
    </row>
    <row r="88" spans="1:4" s="11" customFormat="1" ht="12.6" customHeight="1">
      <c r="A88" s="120" t="s">
        <v>308</v>
      </c>
      <c r="B88" s="28">
        <f t="shared" si="1"/>
        <v>0</v>
      </c>
      <c r="C88" s="67"/>
      <c r="D88" s="41"/>
    </row>
    <row r="89" spans="1:4" s="11" customFormat="1" ht="12.6" customHeight="1">
      <c r="A89" s="120" t="s">
        <v>309</v>
      </c>
      <c r="B89" s="28">
        <f t="shared" si="1"/>
        <v>0</v>
      </c>
      <c r="C89" s="67"/>
      <c r="D89" s="41"/>
    </row>
    <row r="90" spans="1:4" ht="12.6" customHeight="1">
      <c r="A90" s="123" t="s">
        <v>276</v>
      </c>
      <c r="B90" s="28">
        <f t="shared" si="1"/>
        <v>0</v>
      </c>
      <c r="C90" s="28">
        <f>+C91+C94+C95</f>
        <v>0</v>
      </c>
      <c r="D90" s="28">
        <f>D91+D94+D95</f>
        <v>0</v>
      </c>
    </row>
    <row r="91" spans="1:4" ht="12.6" customHeight="1">
      <c r="A91" s="118" t="s">
        <v>274</v>
      </c>
      <c r="B91" s="28">
        <f t="shared" si="1"/>
        <v>0</v>
      </c>
      <c r="C91" s="28">
        <f>+C92+C93</f>
        <v>0</v>
      </c>
      <c r="D91" s="67"/>
    </row>
    <row r="92" spans="1:4" s="11" customFormat="1" ht="12.6" customHeight="1">
      <c r="A92" s="119" t="s">
        <v>308</v>
      </c>
      <c r="B92" s="28">
        <f t="shared" si="1"/>
        <v>0</v>
      </c>
      <c r="C92" s="67"/>
      <c r="D92" s="41"/>
    </row>
    <row r="93" spans="1:4" ht="12.6" customHeight="1">
      <c r="A93" s="119" t="s">
        <v>309</v>
      </c>
      <c r="B93" s="28">
        <f t="shared" si="1"/>
        <v>0</v>
      </c>
      <c r="C93" s="67"/>
      <c r="D93" s="41"/>
    </row>
    <row r="94" spans="1:4" ht="12.6" customHeight="1">
      <c r="A94" s="118" t="s">
        <v>275</v>
      </c>
      <c r="B94" s="28">
        <f t="shared" si="1"/>
        <v>0</v>
      </c>
      <c r="C94" s="67"/>
      <c r="D94" s="67"/>
    </row>
    <row r="95" spans="1:4" s="11" customFormat="1" ht="12.6" customHeight="1">
      <c r="A95" s="118" t="s">
        <v>25</v>
      </c>
      <c r="B95" s="28">
        <f t="shared" si="1"/>
        <v>0</v>
      </c>
      <c r="C95" s="28">
        <f>+C96+C97</f>
        <v>0</v>
      </c>
      <c r="D95" s="67"/>
    </row>
    <row r="96" spans="1:4" ht="12.6" customHeight="1">
      <c r="A96" s="120" t="s">
        <v>308</v>
      </c>
      <c r="B96" s="28">
        <f t="shared" si="1"/>
        <v>0</v>
      </c>
      <c r="C96" s="67"/>
      <c r="D96" s="41"/>
    </row>
    <row r="97" spans="1:4" ht="12.6" customHeight="1">
      <c r="A97" s="120" t="s">
        <v>309</v>
      </c>
      <c r="B97" s="28">
        <f t="shared" si="1"/>
        <v>0</v>
      </c>
      <c r="C97" s="67"/>
      <c r="D97" s="41"/>
    </row>
    <row r="98" spans="1:4" s="11" customFormat="1" ht="12.6" customHeight="1">
      <c r="A98" s="121" t="s">
        <v>330</v>
      </c>
      <c r="B98" s="28">
        <f t="shared" si="1"/>
        <v>0</v>
      </c>
      <c r="C98" s="28">
        <f>+C102+C99+C105+C106</f>
        <v>0</v>
      </c>
      <c r="D98" s="28">
        <f>+D102+D99+D105+D106</f>
        <v>0</v>
      </c>
    </row>
    <row r="99" spans="1:4" ht="12.6" customHeight="1">
      <c r="A99" s="122" t="s">
        <v>278</v>
      </c>
      <c r="B99" s="28">
        <f t="shared" si="1"/>
        <v>0</v>
      </c>
      <c r="C99" s="28">
        <f>+C100+C101</f>
        <v>0</v>
      </c>
      <c r="D99" s="67"/>
    </row>
    <row r="100" spans="1:4" ht="12.6" customHeight="1">
      <c r="A100" s="120" t="s">
        <v>308</v>
      </c>
      <c r="B100" s="28">
        <f t="shared" si="1"/>
        <v>0</v>
      </c>
      <c r="C100" s="67"/>
      <c r="D100" s="41"/>
    </row>
    <row r="101" spans="1:4" s="11" customFormat="1" ht="12.6" customHeight="1">
      <c r="A101" s="120" t="s">
        <v>309</v>
      </c>
      <c r="B101" s="28">
        <f t="shared" si="1"/>
        <v>0</v>
      </c>
      <c r="C101" s="67"/>
      <c r="D101" s="41"/>
    </row>
    <row r="102" spans="1:4" ht="12.6" customHeight="1">
      <c r="A102" s="122" t="s">
        <v>279</v>
      </c>
      <c r="B102" s="28">
        <f t="shared" si="1"/>
        <v>0</v>
      </c>
      <c r="C102" s="28">
        <f>+C103+C104</f>
        <v>0</v>
      </c>
      <c r="D102" s="67"/>
    </row>
    <row r="103" spans="1:4" ht="12.6" customHeight="1">
      <c r="A103" s="120" t="s">
        <v>308</v>
      </c>
      <c r="B103" s="28">
        <f t="shared" si="1"/>
        <v>0</v>
      </c>
      <c r="C103" s="67"/>
      <c r="D103" s="41"/>
    </row>
    <row r="104" spans="1:4" s="11" customFormat="1" ht="12.6" customHeight="1">
      <c r="A104" s="120" t="s">
        <v>309</v>
      </c>
      <c r="B104" s="28">
        <f t="shared" si="1"/>
        <v>0</v>
      </c>
      <c r="C104" s="67"/>
      <c r="D104" s="41"/>
    </row>
    <row r="105" spans="1:4" ht="12.6" customHeight="1">
      <c r="A105" s="122" t="s">
        <v>280</v>
      </c>
      <c r="B105" s="28">
        <f t="shared" si="1"/>
        <v>0</v>
      </c>
      <c r="C105" s="67"/>
      <c r="D105" s="67"/>
    </row>
    <row r="106" spans="1:4" ht="12.6" customHeight="1">
      <c r="A106" s="122" t="s">
        <v>281</v>
      </c>
      <c r="B106" s="28">
        <f t="shared" si="1"/>
        <v>0</v>
      </c>
      <c r="C106" s="28">
        <f>+C107+C108</f>
        <v>0</v>
      </c>
      <c r="D106" s="67"/>
    </row>
    <row r="107" spans="1:4" s="11" customFormat="1" ht="12.6" customHeight="1">
      <c r="A107" s="120" t="s">
        <v>308</v>
      </c>
      <c r="B107" s="28">
        <f t="shared" si="1"/>
        <v>0</v>
      </c>
      <c r="C107" s="67"/>
      <c r="D107" s="41"/>
    </row>
    <row r="108" spans="1:4" s="11" customFormat="1" ht="12.6" customHeight="1">
      <c r="A108" s="120" t="s">
        <v>309</v>
      </c>
      <c r="B108" s="28">
        <f t="shared" si="1"/>
        <v>0</v>
      </c>
      <c r="C108" s="67"/>
      <c r="D108" s="41"/>
    </row>
    <row r="109" spans="1:4" ht="12.6" customHeight="1">
      <c r="A109" s="121" t="s">
        <v>282</v>
      </c>
      <c r="B109" s="28">
        <f t="shared" si="1"/>
        <v>0</v>
      </c>
      <c r="C109" s="28">
        <f>+C110+C111</f>
        <v>0</v>
      </c>
      <c r="D109" s="67"/>
    </row>
    <row r="110" spans="1:4" ht="12.6" customHeight="1">
      <c r="A110" s="120" t="s">
        <v>308</v>
      </c>
      <c r="B110" s="28">
        <f t="shared" si="1"/>
        <v>0</v>
      </c>
      <c r="C110" s="67"/>
      <c r="D110" s="46"/>
    </row>
    <row r="111" spans="1:4" ht="12.6" customHeight="1">
      <c r="A111" s="120" t="s">
        <v>309</v>
      </c>
      <c r="B111" s="28">
        <f t="shared" si="1"/>
        <v>0</v>
      </c>
      <c r="C111" s="67"/>
      <c r="D111" s="46"/>
    </row>
    <row r="112" spans="1:4" ht="12.6" customHeight="1">
      <c r="A112" s="123" t="s">
        <v>283</v>
      </c>
      <c r="B112" s="28">
        <f t="shared" si="1"/>
        <v>0</v>
      </c>
      <c r="C112" s="28">
        <f>+C113+C114</f>
        <v>0</v>
      </c>
      <c r="D112" s="67"/>
    </row>
    <row r="113" spans="1:4" ht="12.6" customHeight="1">
      <c r="A113" s="122" t="s">
        <v>308</v>
      </c>
      <c r="B113" s="28">
        <f t="shared" si="1"/>
        <v>0</v>
      </c>
      <c r="C113" s="67"/>
      <c r="D113" s="46"/>
    </row>
    <row r="114" spans="1:4" s="11" customFormat="1" ht="12.6" customHeight="1">
      <c r="A114" s="122" t="s">
        <v>309</v>
      </c>
      <c r="B114" s="28">
        <f t="shared" si="1"/>
        <v>0</v>
      </c>
      <c r="C114" s="67"/>
      <c r="D114" s="46"/>
    </row>
    <row r="115" spans="1:4" s="11" customFormat="1" ht="20.100000000000001" customHeight="1">
      <c r="A115" s="116" t="s">
        <v>284</v>
      </c>
      <c r="B115" s="28">
        <f t="shared" si="1"/>
        <v>0</v>
      </c>
      <c r="C115" s="67"/>
      <c r="D115" s="67"/>
    </row>
    <row r="116" spans="1:4" ht="12.6" customHeight="1">
      <c r="A116" s="117" t="s">
        <v>285</v>
      </c>
      <c r="B116" s="28">
        <f t="shared" si="1"/>
        <v>0</v>
      </c>
      <c r="C116" s="28">
        <f>+C120+C117+C123</f>
        <v>0</v>
      </c>
      <c r="D116" s="28">
        <f>+D120+D117+D123</f>
        <v>0</v>
      </c>
    </row>
    <row r="117" spans="1:4" ht="12.6" customHeight="1">
      <c r="A117" s="124" t="s">
        <v>286</v>
      </c>
      <c r="B117" s="28">
        <f t="shared" si="1"/>
        <v>0</v>
      </c>
      <c r="C117" s="28">
        <f>+C118+C119</f>
        <v>0</v>
      </c>
      <c r="D117" s="67"/>
    </row>
    <row r="118" spans="1:4" s="11" customFormat="1" ht="12.6" customHeight="1">
      <c r="A118" s="120" t="s">
        <v>308</v>
      </c>
      <c r="B118" s="28">
        <f t="shared" si="1"/>
        <v>0</v>
      </c>
      <c r="C118" s="67"/>
      <c r="D118" s="46"/>
    </row>
    <row r="119" spans="1:4" ht="12.6" customHeight="1">
      <c r="A119" s="120" t="s">
        <v>309</v>
      </c>
      <c r="B119" s="28">
        <f t="shared" si="1"/>
        <v>0</v>
      </c>
      <c r="C119" s="67"/>
      <c r="D119" s="46"/>
    </row>
    <row r="120" spans="1:4" ht="12.6" customHeight="1">
      <c r="A120" s="124" t="s">
        <v>287</v>
      </c>
      <c r="B120" s="28">
        <f t="shared" si="1"/>
        <v>0</v>
      </c>
      <c r="C120" s="28">
        <f>+C121+C122</f>
        <v>0</v>
      </c>
      <c r="D120" s="67"/>
    </row>
    <row r="121" spans="1:4" ht="12.6" customHeight="1">
      <c r="A121" s="120" t="s">
        <v>308</v>
      </c>
      <c r="B121" s="28">
        <f t="shared" si="1"/>
        <v>0</v>
      </c>
      <c r="C121" s="67"/>
      <c r="D121" s="46"/>
    </row>
    <row r="122" spans="1:4" ht="12.6" customHeight="1">
      <c r="A122" s="120" t="s">
        <v>309</v>
      </c>
      <c r="B122" s="28">
        <f t="shared" si="1"/>
        <v>0</v>
      </c>
      <c r="C122" s="67"/>
      <c r="D122" s="46"/>
    </row>
    <row r="123" spans="1:4" ht="12.6" customHeight="1">
      <c r="A123" s="122" t="s">
        <v>281</v>
      </c>
      <c r="B123" s="28">
        <f t="shared" si="1"/>
        <v>0</v>
      </c>
      <c r="C123" s="28">
        <f>+C124+C125</f>
        <v>0</v>
      </c>
      <c r="D123" s="67"/>
    </row>
    <row r="124" spans="1:4" ht="12.6" customHeight="1">
      <c r="A124" s="120" t="s">
        <v>308</v>
      </c>
      <c r="B124" s="28">
        <f t="shared" si="1"/>
        <v>0</v>
      </c>
      <c r="C124" s="67"/>
      <c r="D124" s="46"/>
    </row>
    <row r="125" spans="1:4" ht="12.6" customHeight="1">
      <c r="A125" s="120" t="s">
        <v>309</v>
      </c>
      <c r="B125" s="28">
        <f t="shared" si="1"/>
        <v>0</v>
      </c>
      <c r="C125" s="67"/>
      <c r="D125" s="46"/>
    </row>
    <row r="126" spans="1:4" ht="12.6" customHeight="1">
      <c r="A126" s="117" t="s">
        <v>331</v>
      </c>
      <c r="B126" s="28">
        <f t="shared" si="1"/>
        <v>0</v>
      </c>
      <c r="C126" s="28">
        <f>+C127</f>
        <v>0</v>
      </c>
      <c r="D126" s="28">
        <f>+D127+D130</f>
        <v>0</v>
      </c>
    </row>
    <row r="127" spans="1:4" ht="12.6" customHeight="1">
      <c r="A127" s="151" t="s">
        <v>332</v>
      </c>
      <c r="B127" s="28">
        <f t="shared" si="1"/>
        <v>0</v>
      </c>
      <c r="C127" s="28">
        <f>+C128+C129</f>
        <v>0</v>
      </c>
    </row>
    <row r="128" spans="1:4" ht="12.6" customHeight="1">
      <c r="A128" s="120" t="s">
        <v>308</v>
      </c>
      <c r="B128" s="28">
        <f t="shared" si="1"/>
        <v>0</v>
      </c>
      <c r="C128" s="67"/>
    </row>
    <row r="129" spans="1:4" ht="12.6" customHeight="1">
      <c r="A129" s="120" t="s">
        <v>309</v>
      </c>
      <c r="B129" s="28">
        <f t="shared" si="1"/>
        <v>0</v>
      </c>
      <c r="C129" s="67"/>
    </row>
    <row r="130" spans="1:4" ht="24" customHeight="1">
      <c r="A130" s="151" t="s">
        <v>291</v>
      </c>
      <c r="B130" s="28">
        <f t="shared" si="1"/>
        <v>0</v>
      </c>
      <c r="D130" s="67"/>
    </row>
    <row r="131" spans="1:4" ht="12.6" customHeight="1">
      <c r="A131" s="123" t="s">
        <v>294</v>
      </c>
      <c r="B131" s="28">
        <f t="shared" si="1"/>
        <v>0</v>
      </c>
      <c r="C131" s="28">
        <f>+C132+C133</f>
        <v>0</v>
      </c>
      <c r="D131" s="67"/>
    </row>
    <row r="132" spans="1:4" s="11" customFormat="1" ht="12.6" customHeight="1">
      <c r="A132" s="120" t="s">
        <v>308</v>
      </c>
      <c r="B132" s="28">
        <f t="shared" si="1"/>
        <v>0</v>
      </c>
      <c r="C132" s="67"/>
      <c r="D132" s="46"/>
    </row>
    <row r="133" spans="1:4" ht="12.6" customHeight="1">
      <c r="A133" s="120" t="s">
        <v>309</v>
      </c>
      <c r="B133" s="28">
        <f t="shared" si="1"/>
        <v>0</v>
      </c>
      <c r="C133" s="67"/>
      <c r="D133" s="46"/>
    </row>
    <row r="134" spans="1:4" ht="27" customHeight="1">
      <c r="A134" s="116" t="s">
        <v>298</v>
      </c>
      <c r="B134" s="28">
        <f>SUM(C134:D134)</f>
        <v>0</v>
      </c>
      <c r="C134" s="67"/>
      <c r="D134" s="67"/>
    </row>
    <row r="135" spans="1:4" s="11" customFormat="1" ht="12.6" customHeight="1">
      <c r="A135" s="116" t="s">
        <v>299</v>
      </c>
      <c r="B135" s="28">
        <f>SUM(C135:D135)</f>
        <v>0</v>
      </c>
      <c r="C135" s="67"/>
      <c r="D135" s="67"/>
    </row>
    <row r="136" spans="1:4" ht="12.6" customHeight="1">
      <c r="A136" s="125" t="s">
        <v>334</v>
      </c>
      <c r="B136" s="157">
        <f>SUM(C136:D136)</f>
        <v>0</v>
      </c>
      <c r="C136" s="157">
        <f>+C67+C80+C82-C90+C98+C109+C112+C115-C116-C126+C131+C134+C135</f>
        <v>0</v>
      </c>
      <c r="D136" s="157">
        <f>+D81+D82-D90+D98+D109+D112+D115-D116-D126+D131+D134+D135</f>
        <v>0</v>
      </c>
    </row>
  </sheetData>
  <sheetProtection password="C69E" sheet="1" objects="1" scenarios="1"/>
  <phoneticPr fontId="0" type="noConversion"/>
  <dataValidations count="1">
    <dataValidation type="decimal" allowBlank="1" showInputMessage="1" showErrorMessage="1" errorTitle="Seguros de Vida" error="Esta célula deverá conter um valor numérico" sqref="C110:C111 C96:D101 C18:C19 C15:C16 C113:D115 C48:C49 C132:D136 C107:D108 C88:C90 C29:C30 C26:C27 C21:C22 C12:C13 C128:C129 C69:C73 C78:C79 C42:C43 C65:C66 C55:C56 C51:C52 C62:C63 C38:C39 C35:C36 C8:C9 C124:C125 C75:C76 C32:C33 C103:C105 C118:C122 C92:C94 C45:C46 C84:C86 C59:C60 C81:D81 D117:D125 D109:D112 D83 D86:D91 D130:D131 D94:D106" xr:uid="{00000000-0002-0000-0F00-000000000000}">
      <formula1>-9.99999999999999E+76</formula1>
      <formula2>9.99999999999999E+69</formula2>
    </dataValidation>
  </dataValidations>
  <pageMargins left="0.75" right="0.75" top="1" bottom="1" header="0" footer="0"/>
  <pageSetup paperSize="9" scale="86" fitToHeight="2" orientation="portrait" r:id="rId1"/>
  <headerFooter alignWithMargins="0"/>
  <ignoredErrors>
    <ignoredError sqref="B3:B5" 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8">
    <pageSetUpPr fitToPage="1"/>
  </sheetPr>
  <dimension ref="A1:E136"/>
  <sheetViews>
    <sheetView showGridLines="0" zoomScaleNormal="100" workbookViewId="0"/>
  </sheetViews>
  <sheetFormatPr defaultColWidth="10.7109375" defaultRowHeight="10.15"/>
  <cols>
    <col min="1" max="1" width="79.5703125" style="123" bestFit="1" customWidth="1"/>
    <col min="2" max="5" width="18.28515625" style="2" customWidth="1"/>
    <col min="6" max="16384" width="10.7109375" style="2"/>
  </cols>
  <sheetData>
    <row r="1" spans="1:5">
      <c r="A1" s="105" t="s">
        <v>359</v>
      </c>
    </row>
    <row r="2" spans="1:5">
      <c r="A2" s="106" t="s">
        <v>1</v>
      </c>
      <c r="B2" s="43" t="str">
        <f>IF(+Cabeçalho!B2=0,"",Cabeçalho!B2)</f>
        <v/>
      </c>
      <c r="C2" s="44"/>
      <c r="D2" s="44"/>
    </row>
    <row r="3" spans="1:5">
      <c r="A3" s="106" t="s">
        <v>2</v>
      </c>
      <c r="B3" s="61" t="str">
        <f>IF(+Cabeçalho!B3=0,"",Cabeçalho!B3)</f>
        <v/>
      </c>
      <c r="C3" s="45"/>
      <c r="D3" s="45"/>
    </row>
    <row r="4" spans="1:5">
      <c r="A4" s="107" t="s">
        <v>10</v>
      </c>
      <c r="B4" s="13"/>
      <c r="C4" s="13"/>
      <c r="D4" s="13"/>
    </row>
    <row r="5" spans="1:5" s="9" customFormat="1" ht="61.15">
      <c r="A5" s="127" t="s">
        <v>360</v>
      </c>
      <c r="B5" s="55" t="s">
        <v>361</v>
      </c>
      <c r="C5" s="55" t="s">
        <v>211</v>
      </c>
      <c r="D5" s="55" t="s">
        <v>212</v>
      </c>
      <c r="E5" s="56" t="s">
        <v>338</v>
      </c>
    </row>
    <row r="6" spans="1:5" s="9" customFormat="1" ht="12.6" customHeight="1">
      <c r="A6" s="108" t="s">
        <v>262</v>
      </c>
      <c r="B6" s="28">
        <f t="shared" ref="B6:B69" si="0">SUM(C6:E6)</f>
        <v>0</v>
      </c>
      <c r="C6" s="28">
        <f>+C7+C10</f>
        <v>0</v>
      </c>
      <c r="D6" s="28">
        <f>+D7+D10</f>
        <v>0</v>
      </c>
      <c r="E6" s="104"/>
    </row>
    <row r="7" spans="1:5" s="9" customFormat="1" ht="12.6" customHeight="1">
      <c r="A7" s="109" t="s">
        <v>42</v>
      </c>
      <c r="B7" s="28">
        <f t="shared" si="0"/>
        <v>0</v>
      </c>
      <c r="C7" s="28">
        <f>+C8+C9</f>
        <v>0</v>
      </c>
      <c r="D7" s="28">
        <f>+D8+D9</f>
        <v>0</v>
      </c>
      <c r="E7" s="104"/>
    </row>
    <row r="8" spans="1:5" s="9" customFormat="1" ht="12.6" customHeight="1">
      <c r="A8" s="120" t="s">
        <v>308</v>
      </c>
      <c r="B8" s="28">
        <f t="shared" si="0"/>
        <v>0</v>
      </c>
      <c r="C8" s="67"/>
      <c r="D8" s="67"/>
      <c r="E8" s="104"/>
    </row>
    <row r="9" spans="1:5" s="9" customFormat="1" ht="12.6" customHeight="1">
      <c r="A9" s="120" t="s">
        <v>309</v>
      </c>
      <c r="B9" s="28">
        <f t="shared" si="0"/>
        <v>0</v>
      </c>
      <c r="C9" s="67"/>
      <c r="D9" s="67"/>
      <c r="E9" s="104"/>
    </row>
    <row r="10" spans="1:5" s="9" customFormat="1" ht="12.6" customHeight="1">
      <c r="A10" s="113" t="s">
        <v>73</v>
      </c>
      <c r="B10" s="28">
        <f t="shared" si="0"/>
        <v>0</v>
      </c>
      <c r="C10" s="28">
        <f>+C11+C14+C17+C20</f>
        <v>0</v>
      </c>
      <c r="D10" s="28">
        <f>+D11+D14+D17+D20</f>
        <v>0</v>
      </c>
      <c r="E10" s="104"/>
    </row>
    <row r="11" spans="1:5" s="9" customFormat="1" ht="12.6" customHeight="1">
      <c r="A11" s="110" t="s">
        <v>310</v>
      </c>
      <c r="B11" s="28">
        <f t="shared" si="0"/>
        <v>0</v>
      </c>
      <c r="C11" s="28">
        <f>+C12+C13</f>
        <v>0</v>
      </c>
      <c r="D11" s="28">
        <f>+D12+D13</f>
        <v>0</v>
      </c>
      <c r="E11" s="104"/>
    </row>
    <row r="12" spans="1:5" s="9" customFormat="1" ht="12.6" customHeight="1">
      <c r="A12" s="119" t="s">
        <v>308</v>
      </c>
      <c r="B12" s="28">
        <f t="shared" si="0"/>
        <v>0</v>
      </c>
      <c r="C12" s="67"/>
      <c r="D12" s="67"/>
      <c r="E12" s="104"/>
    </row>
    <row r="13" spans="1:5" s="9" customFormat="1" ht="12.6" customHeight="1">
      <c r="A13" s="119" t="s">
        <v>309</v>
      </c>
      <c r="B13" s="28">
        <f t="shared" si="0"/>
        <v>0</v>
      </c>
      <c r="C13" s="67"/>
      <c r="D13" s="67"/>
      <c r="E13" s="104"/>
    </row>
    <row r="14" spans="1:5" s="9" customFormat="1" ht="12.6" customHeight="1">
      <c r="A14" s="110" t="s">
        <v>311</v>
      </c>
      <c r="B14" s="28">
        <f t="shared" si="0"/>
        <v>0</v>
      </c>
      <c r="C14" s="28">
        <f>+C15+C16</f>
        <v>0</v>
      </c>
      <c r="D14" s="28">
        <f>+D15+D16</f>
        <v>0</v>
      </c>
      <c r="E14" s="104"/>
    </row>
    <row r="15" spans="1:5" s="9" customFormat="1" ht="12.6" customHeight="1">
      <c r="A15" s="119" t="s">
        <v>308</v>
      </c>
      <c r="B15" s="28">
        <f t="shared" si="0"/>
        <v>0</v>
      </c>
      <c r="C15" s="67"/>
      <c r="D15" s="67"/>
      <c r="E15" s="104"/>
    </row>
    <row r="16" spans="1:5" s="9" customFormat="1" ht="12.6" customHeight="1">
      <c r="A16" s="119" t="s">
        <v>309</v>
      </c>
      <c r="B16" s="28">
        <f t="shared" si="0"/>
        <v>0</v>
      </c>
      <c r="C16" s="67"/>
      <c r="D16" s="67"/>
      <c r="E16" s="104"/>
    </row>
    <row r="17" spans="1:5" s="9" customFormat="1" ht="12.6" customHeight="1">
      <c r="A17" s="110" t="s">
        <v>312</v>
      </c>
      <c r="B17" s="28">
        <f t="shared" si="0"/>
        <v>0</v>
      </c>
      <c r="C17" s="28">
        <f>+C18+C19</f>
        <v>0</v>
      </c>
      <c r="D17" s="28">
        <f>+D18+D19</f>
        <v>0</v>
      </c>
      <c r="E17" s="104"/>
    </row>
    <row r="18" spans="1:5" s="9" customFormat="1" ht="12.6" customHeight="1">
      <c r="A18" s="119" t="s">
        <v>308</v>
      </c>
      <c r="B18" s="28">
        <f t="shared" si="0"/>
        <v>0</v>
      </c>
      <c r="C18" s="67"/>
      <c r="D18" s="67"/>
      <c r="E18" s="104"/>
    </row>
    <row r="19" spans="1:5" s="9" customFormat="1" ht="12.6" customHeight="1">
      <c r="A19" s="119" t="s">
        <v>309</v>
      </c>
      <c r="B19" s="28">
        <f t="shared" si="0"/>
        <v>0</v>
      </c>
      <c r="C19" s="67"/>
      <c r="D19" s="67"/>
      <c r="E19" s="104"/>
    </row>
    <row r="20" spans="1:5" s="9" customFormat="1" ht="12.6" customHeight="1">
      <c r="A20" s="111" t="s">
        <v>313</v>
      </c>
      <c r="B20" s="28">
        <f t="shared" si="0"/>
        <v>0</v>
      </c>
      <c r="C20" s="28">
        <f>+C21+C22</f>
        <v>0</v>
      </c>
      <c r="D20" s="28">
        <f>+D21+D22</f>
        <v>0</v>
      </c>
      <c r="E20" s="104"/>
    </row>
    <row r="21" spans="1:5" s="9" customFormat="1" ht="12.6" customHeight="1">
      <c r="A21" s="119" t="s">
        <v>308</v>
      </c>
      <c r="B21" s="28">
        <f t="shared" si="0"/>
        <v>0</v>
      </c>
      <c r="C21" s="67"/>
      <c r="D21" s="67"/>
      <c r="E21" s="104"/>
    </row>
    <row r="22" spans="1:5" s="9" customFormat="1" ht="12.6" customHeight="1">
      <c r="A22" s="119" t="s">
        <v>309</v>
      </c>
      <c r="B22" s="28">
        <f t="shared" si="0"/>
        <v>0</v>
      </c>
      <c r="C22" s="67"/>
      <c r="D22" s="67"/>
      <c r="E22" s="104"/>
    </row>
    <row r="23" spans="1:5" s="9" customFormat="1" ht="12.6" customHeight="1">
      <c r="A23" s="112" t="s">
        <v>263</v>
      </c>
      <c r="B23" s="28">
        <f t="shared" si="0"/>
        <v>0</v>
      </c>
      <c r="C23" s="28">
        <f>+C24+C31+C34+C37</f>
        <v>0</v>
      </c>
      <c r="D23" s="28">
        <f>+D24+D31+D34+D37</f>
        <v>0</v>
      </c>
      <c r="E23" s="104"/>
    </row>
    <row r="24" spans="1:5" s="9" customFormat="1" ht="12.6" customHeight="1">
      <c r="A24" s="113" t="s">
        <v>314</v>
      </c>
      <c r="B24" s="28">
        <f t="shared" si="0"/>
        <v>0</v>
      </c>
      <c r="C24" s="28">
        <f>+C25+C28</f>
        <v>0</v>
      </c>
      <c r="D24" s="28">
        <f>+D25+D28</f>
        <v>0</v>
      </c>
      <c r="E24" s="104"/>
    </row>
    <row r="25" spans="1:5" s="9" customFormat="1" ht="12.6" customHeight="1">
      <c r="A25" s="114" t="s">
        <v>315</v>
      </c>
      <c r="B25" s="28">
        <f t="shared" si="0"/>
        <v>0</v>
      </c>
      <c r="C25" s="28">
        <f>+C26+C27</f>
        <v>0</v>
      </c>
      <c r="D25" s="28">
        <f>+D26+D27</f>
        <v>0</v>
      </c>
      <c r="E25" s="104"/>
    </row>
    <row r="26" spans="1:5" s="9" customFormat="1" ht="12.6" customHeight="1">
      <c r="A26" s="119" t="s">
        <v>308</v>
      </c>
      <c r="B26" s="28">
        <f t="shared" si="0"/>
        <v>0</v>
      </c>
      <c r="C26" s="67"/>
      <c r="D26" s="67"/>
      <c r="E26" s="104"/>
    </row>
    <row r="27" spans="1:5" s="9" customFormat="1" ht="12.6" customHeight="1">
      <c r="A27" s="119" t="s">
        <v>309</v>
      </c>
      <c r="B27" s="28">
        <f t="shared" si="0"/>
        <v>0</v>
      </c>
      <c r="C27" s="67"/>
      <c r="D27" s="67"/>
      <c r="E27" s="104"/>
    </row>
    <row r="28" spans="1:5" s="9" customFormat="1" ht="12.6" customHeight="1">
      <c r="A28" s="114" t="s">
        <v>316</v>
      </c>
      <c r="B28" s="28">
        <f t="shared" si="0"/>
        <v>0</v>
      </c>
      <c r="C28" s="28">
        <f>+C29+C30</f>
        <v>0</v>
      </c>
      <c r="D28" s="28">
        <f>+D29+D30</f>
        <v>0</v>
      </c>
      <c r="E28" s="104"/>
    </row>
    <row r="29" spans="1:5" s="9" customFormat="1" ht="12.6" customHeight="1">
      <c r="A29" s="119" t="s">
        <v>308</v>
      </c>
      <c r="B29" s="28">
        <f t="shared" si="0"/>
        <v>0</v>
      </c>
      <c r="C29" s="67"/>
      <c r="D29" s="67"/>
      <c r="E29" s="104"/>
    </row>
    <row r="30" spans="1:5" s="9" customFormat="1" ht="12.6" customHeight="1">
      <c r="A30" s="119" t="s">
        <v>309</v>
      </c>
      <c r="B30" s="28">
        <f t="shared" si="0"/>
        <v>0</v>
      </c>
      <c r="C30" s="67"/>
      <c r="D30" s="67"/>
      <c r="E30" s="104"/>
    </row>
    <row r="31" spans="1:5" s="9" customFormat="1" ht="12.6" customHeight="1">
      <c r="A31" s="113" t="s">
        <v>317</v>
      </c>
      <c r="B31" s="28">
        <f t="shared" si="0"/>
        <v>0</v>
      </c>
      <c r="C31" s="28">
        <f>+C32+C33</f>
        <v>0</v>
      </c>
      <c r="D31" s="28">
        <f>+D32+D33</f>
        <v>0</v>
      </c>
      <c r="E31" s="104"/>
    </row>
    <row r="32" spans="1:5" s="9" customFormat="1" ht="12.6" customHeight="1">
      <c r="A32" s="120" t="s">
        <v>308</v>
      </c>
      <c r="B32" s="28">
        <f t="shared" si="0"/>
        <v>0</v>
      </c>
      <c r="C32" s="67"/>
      <c r="D32" s="67"/>
      <c r="E32" s="104"/>
    </row>
    <row r="33" spans="1:5" s="9" customFormat="1" ht="12.6" customHeight="1">
      <c r="A33" s="120" t="s">
        <v>309</v>
      </c>
      <c r="B33" s="28">
        <f t="shared" si="0"/>
        <v>0</v>
      </c>
      <c r="C33" s="67"/>
      <c r="D33" s="67"/>
      <c r="E33" s="104"/>
    </row>
    <row r="34" spans="1:5" s="9" customFormat="1" ht="12.6" customHeight="1">
      <c r="A34" s="113" t="s">
        <v>318</v>
      </c>
      <c r="B34" s="28">
        <f t="shared" si="0"/>
        <v>0</v>
      </c>
      <c r="C34" s="28">
        <f>+C35+C36</f>
        <v>0</v>
      </c>
      <c r="D34" s="28">
        <f>+D35+D36</f>
        <v>0</v>
      </c>
      <c r="E34" s="104"/>
    </row>
    <row r="35" spans="1:5" s="9" customFormat="1" ht="12.6" customHeight="1">
      <c r="A35" s="120" t="s">
        <v>308</v>
      </c>
      <c r="B35" s="28">
        <f t="shared" si="0"/>
        <v>0</v>
      </c>
      <c r="C35" s="67"/>
      <c r="D35" s="67"/>
      <c r="E35" s="104"/>
    </row>
    <row r="36" spans="1:5" s="9" customFormat="1" ht="12.6" customHeight="1">
      <c r="A36" s="120" t="s">
        <v>309</v>
      </c>
      <c r="B36" s="28">
        <f t="shared" si="0"/>
        <v>0</v>
      </c>
      <c r="C36" s="67"/>
      <c r="D36" s="67"/>
      <c r="E36" s="104"/>
    </row>
    <row r="37" spans="1:5" s="9" customFormat="1" ht="12.6" customHeight="1">
      <c r="A37" s="113" t="s">
        <v>319</v>
      </c>
      <c r="B37" s="28">
        <f t="shared" si="0"/>
        <v>0</v>
      </c>
      <c r="C37" s="28">
        <f>+C38+C39</f>
        <v>0</v>
      </c>
      <c r="D37" s="28">
        <f>+D38+D39</f>
        <v>0</v>
      </c>
      <c r="E37" s="104"/>
    </row>
    <row r="38" spans="1:5" s="9" customFormat="1" ht="12.6" customHeight="1">
      <c r="A38" s="120" t="s">
        <v>308</v>
      </c>
      <c r="B38" s="28">
        <f t="shared" si="0"/>
        <v>0</v>
      </c>
      <c r="C38" s="67"/>
      <c r="D38" s="67"/>
      <c r="E38" s="104"/>
    </row>
    <row r="39" spans="1:5" s="9" customFormat="1" ht="12.6" customHeight="1">
      <c r="A39" s="120" t="s">
        <v>309</v>
      </c>
      <c r="B39" s="28">
        <f t="shared" si="0"/>
        <v>0</v>
      </c>
      <c r="C39" s="67"/>
      <c r="D39" s="67"/>
      <c r="E39" s="104"/>
    </row>
    <row r="40" spans="1:5" s="9" customFormat="1" ht="12.6" customHeight="1">
      <c r="A40" s="112" t="s">
        <v>264</v>
      </c>
      <c r="B40" s="28">
        <f t="shared" si="0"/>
        <v>0</v>
      </c>
      <c r="C40" s="28">
        <f>+C41+C44+C47+C50</f>
        <v>0</v>
      </c>
      <c r="D40" s="28">
        <f>+D41+D44+D47+D50</f>
        <v>0</v>
      </c>
      <c r="E40" s="104"/>
    </row>
    <row r="41" spans="1:5" s="9" customFormat="1" ht="12.6" customHeight="1">
      <c r="A41" s="113" t="s">
        <v>320</v>
      </c>
      <c r="B41" s="28">
        <f t="shared" si="0"/>
        <v>0</v>
      </c>
      <c r="C41" s="28">
        <f>+C42+C43</f>
        <v>0</v>
      </c>
      <c r="D41" s="28">
        <f>+D42+D43</f>
        <v>0</v>
      </c>
      <c r="E41" s="104"/>
    </row>
    <row r="42" spans="1:5" s="9" customFormat="1" ht="12.6" customHeight="1">
      <c r="A42" s="120" t="s">
        <v>308</v>
      </c>
      <c r="B42" s="28">
        <f t="shared" si="0"/>
        <v>0</v>
      </c>
      <c r="C42" s="67"/>
      <c r="D42" s="67"/>
      <c r="E42" s="104"/>
    </row>
    <row r="43" spans="1:5" s="9" customFormat="1" ht="12.6" customHeight="1">
      <c r="A43" s="120" t="s">
        <v>309</v>
      </c>
      <c r="B43" s="28">
        <f t="shared" si="0"/>
        <v>0</v>
      </c>
      <c r="C43" s="67"/>
      <c r="D43" s="67"/>
      <c r="E43" s="104"/>
    </row>
    <row r="44" spans="1:5" s="9" customFormat="1" ht="12.6" customHeight="1">
      <c r="A44" s="113" t="s">
        <v>321</v>
      </c>
      <c r="B44" s="28">
        <f t="shared" si="0"/>
        <v>0</v>
      </c>
      <c r="C44" s="28">
        <f>+C45+C46</f>
        <v>0</v>
      </c>
      <c r="D44" s="28">
        <f>+D45+D46</f>
        <v>0</v>
      </c>
      <c r="E44" s="104"/>
    </row>
    <row r="45" spans="1:5" s="9" customFormat="1" ht="12.6" customHeight="1">
      <c r="A45" s="120" t="s">
        <v>308</v>
      </c>
      <c r="B45" s="28">
        <f t="shared" si="0"/>
        <v>0</v>
      </c>
      <c r="C45" s="67"/>
      <c r="D45" s="67"/>
      <c r="E45" s="104"/>
    </row>
    <row r="46" spans="1:5" s="9" customFormat="1" ht="12.6" customHeight="1">
      <c r="A46" s="120" t="s">
        <v>309</v>
      </c>
      <c r="B46" s="28">
        <f t="shared" si="0"/>
        <v>0</v>
      </c>
      <c r="C46" s="67"/>
      <c r="D46" s="67"/>
      <c r="E46" s="104"/>
    </row>
    <row r="47" spans="1:5" s="9" customFormat="1" ht="12.6" customHeight="1">
      <c r="A47" s="113" t="s">
        <v>322</v>
      </c>
      <c r="B47" s="28">
        <f t="shared" si="0"/>
        <v>0</v>
      </c>
      <c r="C47" s="28">
        <f>+C48+C49</f>
        <v>0</v>
      </c>
      <c r="D47" s="28">
        <f>+D48+D49</f>
        <v>0</v>
      </c>
      <c r="E47" s="104"/>
    </row>
    <row r="48" spans="1:5" s="9" customFormat="1" ht="12.6" customHeight="1">
      <c r="A48" s="120" t="s">
        <v>308</v>
      </c>
      <c r="B48" s="28">
        <f t="shared" si="0"/>
        <v>0</v>
      </c>
      <c r="C48" s="67"/>
      <c r="D48" s="67"/>
      <c r="E48" s="104"/>
    </row>
    <row r="49" spans="1:5" s="9" customFormat="1" ht="12.6" customHeight="1">
      <c r="A49" s="120" t="s">
        <v>309</v>
      </c>
      <c r="B49" s="28">
        <f t="shared" si="0"/>
        <v>0</v>
      </c>
      <c r="C49" s="67"/>
      <c r="D49" s="67"/>
      <c r="E49" s="104"/>
    </row>
    <row r="50" spans="1:5" s="9" customFormat="1" ht="12.6" customHeight="1">
      <c r="A50" s="113" t="s">
        <v>323</v>
      </c>
      <c r="B50" s="28">
        <f t="shared" si="0"/>
        <v>0</v>
      </c>
      <c r="C50" s="28">
        <f>+C51+C52</f>
        <v>0</v>
      </c>
      <c r="D50" s="28">
        <f>+D51+D52</f>
        <v>0</v>
      </c>
      <c r="E50" s="104"/>
    </row>
    <row r="51" spans="1:5" s="9" customFormat="1" ht="12.6" customHeight="1">
      <c r="A51" s="120" t="s">
        <v>308</v>
      </c>
      <c r="B51" s="28">
        <f t="shared" si="0"/>
        <v>0</v>
      </c>
      <c r="C51" s="67"/>
      <c r="D51" s="67"/>
      <c r="E51" s="104"/>
    </row>
    <row r="52" spans="1:5" s="9" customFormat="1" ht="12.6" customHeight="1">
      <c r="A52" s="120" t="s">
        <v>309</v>
      </c>
      <c r="B52" s="28">
        <f t="shared" si="0"/>
        <v>0</v>
      </c>
      <c r="C52" s="67"/>
      <c r="D52" s="67"/>
      <c r="E52" s="104"/>
    </row>
    <row r="53" spans="1:5" s="9" customFormat="1" ht="12.6" customHeight="1">
      <c r="A53" s="112" t="s">
        <v>265</v>
      </c>
      <c r="B53" s="28">
        <f t="shared" si="0"/>
        <v>0</v>
      </c>
      <c r="C53" s="28">
        <f>+C54+C57</f>
        <v>0</v>
      </c>
      <c r="D53" s="28">
        <f>+D54+D57</f>
        <v>0</v>
      </c>
      <c r="E53" s="104"/>
    </row>
    <row r="54" spans="1:5" s="9" customFormat="1" ht="12.6" customHeight="1">
      <c r="A54" s="113" t="s">
        <v>324</v>
      </c>
      <c r="B54" s="28">
        <f t="shared" si="0"/>
        <v>0</v>
      </c>
      <c r="C54" s="28">
        <f>+C55+C56</f>
        <v>0</v>
      </c>
      <c r="D54" s="28">
        <f>+D55+D56</f>
        <v>0</v>
      </c>
      <c r="E54" s="104"/>
    </row>
    <row r="55" spans="1:5" s="9" customFormat="1" ht="12.6" customHeight="1">
      <c r="A55" s="120" t="s">
        <v>308</v>
      </c>
      <c r="B55" s="28">
        <f t="shared" si="0"/>
        <v>0</v>
      </c>
      <c r="C55" s="67"/>
      <c r="D55" s="67"/>
      <c r="E55" s="104"/>
    </row>
    <row r="56" spans="1:5" s="9" customFormat="1" ht="12.6" customHeight="1">
      <c r="A56" s="120" t="s">
        <v>309</v>
      </c>
      <c r="B56" s="28">
        <f t="shared" si="0"/>
        <v>0</v>
      </c>
      <c r="C56" s="67"/>
      <c r="D56" s="67"/>
      <c r="E56" s="104"/>
    </row>
    <row r="57" spans="1:5" s="9" customFormat="1" ht="12.6" customHeight="1">
      <c r="A57" s="113" t="s">
        <v>325</v>
      </c>
      <c r="B57" s="28">
        <f t="shared" si="0"/>
        <v>0</v>
      </c>
      <c r="C57" s="28">
        <f>+C58+C61+C64</f>
        <v>0</v>
      </c>
      <c r="D57" s="28">
        <f>+D58+D61+D64</f>
        <v>0</v>
      </c>
      <c r="E57" s="104"/>
    </row>
    <row r="58" spans="1:5" s="9" customFormat="1" ht="12.6" customHeight="1">
      <c r="A58" s="114" t="s">
        <v>326</v>
      </c>
      <c r="B58" s="28">
        <f t="shared" si="0"/>
        <v>0</v>
      </c>
      <c r="C58" s="28">
        <f>+C59+C60</f>
        <v>0</v>
      </c>
      <c r="D58" s="28">
        <f>+D59+D60</f>
        <v>0</v>
      </c>
      <c r="E58" s="104"/>
    </row>
    <row r="59" spans="1:5" s="9" customFormat="1" ht="12.6" customHeight="1">
      <c r="A59" s="119" t="s">
        <v>308</v>
      </c>
      <c r="B59" s="28">
        <f t="shared" si="0"/>
        <v>0</v>
      </c>
      <c r="C59" s="67"/>
      <c r="D59" s="67"/>
      <c r="E59" s="104"/>
    </row>
    <row r="60" spans="1:5" s="9" customFormat="1" ht="12.6" customHeight="1">
      <c r="A60" s="119" t="s">
        <v>309</v>
      </c>
      <c r="B60" s="28">
        <f t="shared" si="0"/>
        <v>0</v>
      </c>
      <c r="C60" s="67"/>
      <c r="D60" s="67"/>
      <c r="E60" s="104"/>
    </row>
    <row r="61" spans="1:5" s="9" customFormat="1" ht="12.6" customHeight="1">
      <c r="A61" s="114" t="s">
        <v>327</v>
      </c>
      <c r="B61" s="28">
        <f t="shared" si="0"/>
        <v>0</v>
      </c>
      <c r="C61" s="28">
        <f>+C62+C63</f>
        <v>0</v>
      </c>
      <c r="D61" s="28">
        <f>+D62+D63</f>
        <v>0</v>
      </c>
      <c r="E61" s="104"/>
    </row>
    <row r="62" spans="1:5" s="9" customFormat="1" ht="12.6" customHeight="1">
      <c r="A62" s="119" t="s">
        <v>308</v>
      </c>
      <c r="B62" s="28">
        <f t="shared" si="0"/>
        <v>0</v>
      </c>
      <c r="C62" s="67"/>
      <c r="D62" s="67"/>
      <c r="E62" s="104"/>
    </row>
    <row r="63" spans="1:5" s="9" customFormat="1" ht="12.6" customHeight="1">
      <c r="A63" s="119" t="s">
        <v>309</v>
      </c>
      <c r="B63" s="28">
        <f t="shared" si="0"/>
        <v>0</v>
      </c>
      <c r="C63" s="67"/>
      <c r="D63" s="67"/>
      <c r="E63" s="104"/>
    </row>
    <row r="64" spans="1:5" s="9" customFormat="1" ht="12.6" customHeight="1">
      <c r="A64" s="115" t="s">
        <v>328</v>
      </c>
      <c r="B64" s="28">
        <f t="shared" si="0"/>
        <v>0</v>
      </c>
      <c r="C64" s="28">
        <f>+C65+C66</f>
        <v>0</v>
      </c>
      <c r="D64" s="28">
        <f>+D65+D66</f>
        <v>0</v>
      </c>
      <c r="E64" s="104"/>
    </row>
    <row r="65" spans="1:5" s="9" customFormat="1" ht="12.6" customHeight="1">
      <c r="A65" s="119" t="s">
        <v>308</v>
      </c>
      <c r="B65" s="28">
        <f t="shared" si="0"/>
        <v>0</v>
      </c>
      <c r="C65" s="67"/>
      <c r="D65" s="67"/>
      <c r="E65" s="104"/>
    </row>
    <row r="66" spans="1:5" s="9" customFormat="1" ht="12.6" customHeight="1">
      <c r="A66" s="119" t="s">
        <v>309</v>
      </c>
      <c r="B66" s="28">
        <f t="shared" si="0"/>
        <v>0</v>
      </c>
      <c r="C66" s="67"/>
      <c r="D66" s="67"/>
      <c r="E66" s="104"/>
    </row>
    <row r="67" spans="1:5" s="9" customFormat="1" ht="12.6" customHeight="1">
      <c r="A67" s="133" t="s">
        <v>266</v>
      </c>
      <c r="B67" s="157">
        <f t="shared" si="0"/>
        <v>0</v>
      </c>
      <c r="C67" s="157">
        <f>+C6-C23+C40-C53</f>
        <v>0</v>
      </c>
      <c r="D67" s="157">
        <f>+D6-D23+D40-D53</f>
        <v>0</v>
      </c>
      <c r="E67" s="104"/>
    </row>
    <row r="68" spans="1:5" s="9" customFormat="1" ht="12.6" customHeight="1">
      <c r="A68" s="112" t="s">
        <v>267</v>
      </c>
      <c r="B68" s="28">
        <f t="shared" si="0"/>
        <v>0</v>
      </c>
      <c r="C68" s="28">
        <f>+C69+C70</f>
        <v>0</v>
      </c>
      <c r="D68" s="28">
        <f>+D69+D70</f>
        <v>0</v>
      </c>
      <c r="E68" s="104"/>
    </row>
    <row r="69" spans="1:5" s="9" customFormat="1" ht="12.6" customHeight="1">
      <c r="A69" s="120" t="s">
        <v>308</v>
      </c>
      <c r="B69" s="28">
        <f t="shared" si="0"/>
        <v>0</v>
      </c>
      <c r="C69" s="67"/>
      <c r="D69" s="67"/>
      <c r="E69" s="104"/>
    </row>
    <row r="70" spans="1:5" s="9" customFormat="1" ht="12.6" customHeight="1">
      <c r="A70" s="120" t="s">
        <v>309</v>
      </c>
      <c r="B70" s="28">
        <f t="shared" ref="B70:B133" si="1">SUM(C70:E70)</f>
        <v>0</v>
      </c>
      <c r="C70" s="67"/>
      <c r="D70" s="67"/>
      <c r="E70" s="104"/>
    </row>
    <row r="71" spans="1:5" s="9" customFormat="1" ht="12.6" customHeight="1">
      <c r="A71" s="112" t="s">
        <v>268</v>
      </c>
      <c r="B71" s="28">
        <f t="shared" si="1"/>
        <v>0</v>
      </c>
      <c r="C71" s="28">
        <f>+C72+C73</f>
        <v>0</v>
      </c>
      <c r="D71" s="28">
        <f>+D72+D73</f>
        <v>0</v>
      </c>
      <c r="E71" s="104"/>
    </row>
    <row r="72" spans="1:5" s="9" customFormat="1" ht="12.6" customHeight="1">
      <c r="A72" s="120" t="s">
        <v>308</v>
      </c>
      <c r="B72" s="28">
        <f t="shared" si="1"/>
        <v>0</v>
      </c>
      <c r="C72" s="67"/>
      <c r="D72" s="67"/>
      <c r="E72" s="104"/>
    </row>
    <row r="73" spans="1:5" s="9" customFormat="1" ht="12.6" customHeight="1">
      <c r="A73" s="120" t="s">
        <v>309</v>
      </c>
      <c r="B73" s="28">
        <f t="shared" si="1"/>
        <v>0</v>
      </c>
      <c r="C73" s="67"/>
      <c r="D73" s="67"/>
      <c r="E73" s="104"/>
    </row>
    <row r="74" spans="1:5" s="9" customFormat="1" ht="12.6" customHeight="1">
      <c r="A74" s="112" t="s">
        <v>269</v>
      </c>
      <c r="B74" s="28">
        <f t="shared" si="1"/>
        <v>0</v>
      </c>
      <c r="C74" s="28">
        <f>+C75+C76</f>
        <v>0</v>
      </c>
      <c r="D74" s="28">
        <f>+D75+D76</f>
        <v>0</v>
      </c>
      <c r="E74" s="104"/>
    </row>
    <row r="75" spans="1:5" s="9" customFormat="1" ht="12.6" customHeight="1">
      <c r="A75" s="120" t="s">
        <v>308</v>
      </c>
      <c r="B75" s="28">
        <f t="shared" si="1"/>
        <v>0</v>
      </c>
      <c r="C75" s="67"/>
      <c r="D75" s="67"/>
      <c r="E75" s="104"/>
    </row>
    <row r="76" spans="1:5" s="9" customFormat="1" ht="12.6" customHeight="1">
      <c r="A76" s="120" t="s">
        <v>309</v>
      </c>
      <c r="B76" s="28">
        <f t="shared" si="1"/>
        <v>0</v>
      </c>
      <c r="C76" s="67"/>
      <c r="D76" s="67"/>
      <c r="E76" s="104"/>
    </row>
    <row r="77" spans="1:5" ht="12.6" customHeight="1">
      <c r="A77" s="112" t="s">
        <v>270</v>
      </c>
      <c r="B77" s="28">
        <f t="shared" si="1"/>
        <v>0</v>
      </c>
      <c r="C77" s="28">
        <f>+C78+C79</f>
        <v>0</v>
      </c>
      <c r="D77" s="28">
        <f>+D78+D79</f>
        <v>0</v>
      </c>
      <c r="E77" s="104"/>
    </row>
    <row r="78" spans="1:5" ht="12.6" customHeight="1">
      <c r="A78" s="120" t="s">
        <v>308</v>
      </c>
      <c r="B78" s="28">
        <f t="shared" si="1"/>
        <v>0</v>
      </c>
      <c r="C78" s="67"/>
      <c r="D78" s="67"/>
      <c r="E78" s="104"/>
    </row>
    <row r="79" spans="1:5" ht="12.6" customHeight="1">
      <c r="A79" s="120" t="s">
        <v>309</v>
      </c>
      <c r="B79" s="28">
        <f t="shared" si="1"/>
        <v>0</v>
      </c>
      <c r="C79" s="67"/>
      <c r="D79" s="67"/>
      <c r="E79" s="104"/>
    </row>
    <row r="80" spans="1:5" s="11" customFormat="1" ht="12.6" customHeight="1">
      <c r="A80" s="133" t="s">
        <v>271</v>
      </c>
      <c r="B80" s="157">
        <f t="shared" si="1"/>
        <v>0</v>
      </c>
      <c r="C80" s="157">
        <f>+C68+C74-C71-C77</f>
        <v>0</v>
      </c>
      <c r="D80" s="157">
        <f>+D68+D74-D71-D77</f>
        <v>0</v>
      </c>
      <c r="E80" s="104"/>
    </row>
    <row r="81" spans="1:5" s="11" customFormat="1" ht="20.100000000000001" customHeight="1">
      <c r="A81" s="116" t="s">
        <v>339</v>
      </c>
      <c r="B81" s="28">
        <f t="shared" si="1"/>
        <v>0</v>
      </c>
      <c r="C81" s="46"/>
      <c r="D81" s="46"/>
      <c r="E81" s="67"/>
    </row>
    <row r="82" spans="1:5" ht="12.6" customHeight="1">
      <c r="A82" s="117" t="s">
        <v>273</v>
      </c>
      <c r="B82" s="28">
        <f t="shared" si="1"/>
        <v>0</v>
      </c>
      <c r="C82" s="28">
        <f>+C83+C87+C86</f>
        <v>0</v>
      </c>
      <c r="D82" s="28">
        <f>+D83+D87+D86</f>
        <v>0</v>
      </c>
      <c r="E82" s="28">
        <f>E83+E87+E86</f>
        <v>0</v>
      </c>
    </row>
    <row r="83" spans="1:5" ht="12.6" customHeight="1">
      <c r="A83" s="118" t="s">
        <v>274</v>
      </c>
      <c r="B83" s="28">
        <f t="shared" si="1"/>
        <v>0</v>
      </c>
      <c r="C83" s="28">
        <f>+C84+C85</f>
        <v>0</v>
      </c>
      <c r="D83" s="28">
        <f>+D84+D85</f>
        <v>0</v>
      </c>
      <c r="E83" s="67"/>
    </row>
    <row r="84" spans="1:5" s="11" customFormat="1" ht="12.6" customHeight="1">
      <c r="A84" s="119" t="s">
        <v>308</v>
      </c>
      <c r="B84" s="28">
        <f t="shared" si="1"/>
        <v>0</v>
      </c>
      <c r="C84" s="67"/>
      <c r="D84" s="67"/>
      <c r="E84" s="41"/>
    </row>
    <row r="85" spans="1:5" ht="12.6" customHeight="1">
      <c r="A85" s="119" t="s">
        <v>309</v>
      </c>
      <c r="B85" s="28">
        <f t="shared" si="1"/>
        <v>0</v>
      </c>
      <c r="C85" s="67"/>
      <c r="D85" s="67"/>
      <c r="E85" s="41"/>
    </row>
    <row r="86" spans="1:5" ht="12.6" customHeight="1">
      <c r="A86" s="118" t="s">
        <v>275</v>
      </c>
      <c r="B86" s="28">
        <f t="shared" si="1"/>
        <v>0</v>
      </c>
      <c r="C86" s="67"/>
      <c r="D86" s="67"/>
      <c r="E86" s="67"/>
    </row>
    <row r="87" spans="1:5" s="11" customFormat="1" ht="12.6" customHeight="1">
      <c r="A87" s="118" t="s">
        <v>25</v>
      </c>
      <c r="B87" s="28">
        <f t="shared" si="1"/>
        <v>0</v>
      </c>
      <c r="C87" s="28">
        <f>+C88+C89</f>
        <v>0</v>
      </c>
      <c r="D87" s="28">
        <f>+D88+D89</f>
        <v>0</v>
      </c>
      <c r="E87" s="67"/>
    </row>
    <row r="88" spans="1:5" s="11" customFormat="1" ht="12.6" customHeight="1">
      <c r="A88" s="120" t="s">
        <v>308</v>
      </c>
      <c r="B88" s="28">
        <f t="shared" si="1"/>
        <v>0</v>
      </c>
      <c r="C88" s="67"/>
      <c r="D88" s="67"/>
      <c r="E88" s="41"/>
    </row>
    <row r="89" spans="1:5" s="11" customFormat="1" ht="12.6" customHeight="1">
      <c r="A89" s="120" t="s">
        <v>309</v>
      </c>
      <c r="B89" s="28">
        <f t="shared" si="1"/>
        <v>0</v>
      </c>
      <c r="C89" s="67"/>
      <c r="D89" s="67"/>
      <c r="E89" s="41"/>
    </row>
    <row r="90" spans="1:5" ht="12.6" customHeight="1">
      <c r="A90" s="123" t="s">
        <v>276</v>
      </c>
      <c r="B90" s="28">
        <f t="shared" si="1"/>
        <v>0</v>
      </c>
      <c r="C90" s="28">
        <f>+C91+C94+C95</f>
        <v>0</v>
      </c>
      <c r="D90" s="28">
        <f>+D91+D94+D95</f>
        <v>0</v>
      </c>
      <c r="E90" s="28">
        <f>E91+E94+E95</f>
        <v>0</v>
      </c>
    </row>
    <row r="91" spans="1:5" ht="12.6" customHeight="1">
      <c r="A91" s="118" t="s">
        <v>274</v>
      </c>
      <c r="B91" s="28">
        <f t="shared" si="1"/>
        <v>0</v>
      </c>
      <c r="C91" s="28">
        <f>+C92+C93</f>
        <v>0</v>
      </c>
      <c r="D91" s="28">
        <f>+D92+D93</f>
        <v>0</v>
      </c>
      <c r="E91" s="67"/>
    </row>
    <row r="92" spans="1:5" s="11" customFormat="1" ht="12.6" customHeight="1">
      <c r="A92" s="119" t="s">
        <v>308</v>
      </c>
      <c r="B92" s="28">
        <f t="shared" si="1"/>
        <v>0</v>
      </c>
      <c r="C92" s="67"/>
      <c r="D92" s="67"/>
      <c r="E92" s="41"/>
    </row>
    <row r="93" spans="1:5" ht="12.6" customHeight="1">
      <c r="A93" s="119" t="s">
        <v>309</v>
      </c>
      <c r="B93" s="28">
        <f t="shared" si="1"/>
        <v>0</v>
      </c>
      <c r="C93" s="67"/>
      <c r="D93" s="67"/>
      <c r="E93" s="41"/>
    </row>
    <row r="94" spans="1:5" ht="12.6" customHeight="1">
      <c r="A94" s="118" t="s">
        <v>275</v>
      </c>
      <c r="B94" s="28">
        <f t="shared" si="1"/>
        <v>0</v>
      </c>
      <c r="C94" s="67"/>
      <c r="D94" s="67"/>
      <c r="E94" s="67"/>
    </row>
    <row r="95" spans="1:5" s="11" customFormat="1" ht="12.6" customHeight="1">
      <c r="A95" s="118" t="s">
        <v>25</v>
      </c>
      <c r="B95" s="28">
        <f t="shared" si="1"/>
        <v>0</v>
      </c>
      <c r="C95" s="28">
        <f>+C96+C97</f>
        <v>0</v>
      </c>
      <c r="D95" s="28">
        <f>+D96+D97</f>
        <v>0</v>
      </c>
      <c r="E95" s="67"/>
    </row>
    <row r="96" spans="1:5" ht="12.6" customHeight="1">
      <c r="A96" s="120" t="s">
        <v>308</v>
      </c>
      <c r="B96" s="28">
        <f t="shared" si="1"/>
        <v>0</v>
      </c>
      <c r="C96" s="67"/>
      <c r="D96" s="67"/>
      <c r="E96" s="41"/>
    </row>
    <row r="97" spans="1:5" ht="12.6" customHeight="1">
      <c r="A97" s="120" t="s">
        <v>309</v>
      </c>
      <c r="B97" s="28">
        <f t="shared" si="1"/>
        <v>0</v>
      </c>
      <c r="C97" s="67"/>
      <c r="D97" s="67"/>
      <c r="E97" s="41"/>
    </row>
    <row r="98" spans="1:5" s="11" customFormat="1" ht="12.6" customHeight="1">
      <c r="A98" s="121" t="s">
        <v>330</v>
      </c>
      <c r="B98" s="28">
        <f t="shared" si="1"/>
        <v>0</v>
      </c>
      <c r="C98" s="28">
        <f>+C102+C99+C105+C106</f>
        <v>0</v>
      </c>
      <c r="D98" s="28">
        <f>+D102+D99+D105+D106</f>
        <v>0</v>
      </c>
      <c r="E98" s="28">
        <f>+E102+E99+E105+E106</f>
        <v>0</v>
      </c>
    </row>
    <row r="99" spans="1:5" ht="12.6" customHeight="1">
      <c r="A99" s="122" t="s">
        <v>278</v>
      </c>
      <c r="B99" s="28">
        <f t="shared" si="1"/>
        <v>0</v>
      </c>
      <c r="C99" s="28">
        <f>+C100+C101</f>
        <v>0</v>
      </c>
      <c r="D99" s="28">
        <f>+D100+D101</f>
        <v>0</v>
      </c>
      <c r="E99" s="67"/>
    </row>
    <row r="100" spans="1:5" ht="12.6" customHeight="1">
      <c r="A100" s="120" t="s">
        <v>308</v>
      </c>
      <c r="B100" s="28">
        <f t="shared" si="1"/>
        <v>0</v>
      </c>
      <c r="C100" s="67"/>
      <c r="D100" s="67"/>
      <c r="E100" s="41"/>
    </row>
    <row r="101" spans="1:5" s="11" customFormat="1" ht="12.6" customHeight="1">
      <c r="A101" s="120" t="s">
        <v>309</v>
      </c>
      <c r="B101" s="28">
        <f t="shared" si="1"/>
        <v>0</v>
      </c>
      <c r="C101" s="67"/>
      <c r="D101" s="67"/>
      <c r="E101" s="41"/>
    </row>
    <row r="102" spans="1:5" ht="12.6" customHeight="1">
      <c r="A102" s="122" t="s">
        <v>279</v>
      </c>
      <c r="B102" s="28">
        <f t="shared" si="1"/>
        <v>0</v>
      </c>
      <c r="C102" s="28">
        <f>+C103+C104</f>
        <v>0</v>
      </c>
      <c r="D102" s="28">
        <f>+D103+D104</f>
        <v>0</v>
      </c>
      <c r="E102" s="67"/>
    </row>
    <row r="103" spans="1:5" ht="12.6" customHeight="1">
      <c r="A103" s="120" t="s">
        <v>308</v>
      </c>
      <c r="B103" s="28">
        <f t="shared" si="1"/>
        <v>0</v>
      </c>
      <c r="C103" s="67"/>
      <c r="D103" s="67"/>
      <c r="E103" s="41"/>
    </row>
    <row r="104" spans="1:5" s="11" customFormat="1" ht="12.6" customHeight="1">
      <c r="A104" s="120" t="s">
        <v>309</v>
      </c>
      <c r="B104" s="28">
        <f t="shared" si="1"/>
        <v>0</v>
      </c>
      <c r="C104" s="67"/>
      <c r="D104" s="67"/>
      <c r="E104" s="41"/>
    </row>
    <row r="105" spans="1:5" ht="12.6" customHeight="1">
      <c r="A105" s="122" t="s">
        <v>280</v>
      </c>
      <c r="B105" s="28">
        <f t="shared" si="1"/>
        <v>0</v>
      </c>
      <c r="C105" s="67"/>
      <c r="D105" s="67"/>
      <c r="E105" s="67"/>
    </row>
    <row r="106" spans="1:5" ht="12.6" customHeight="1">
      <c r="A106" s="122" t="s">
        <v>281</v>
      </c>
      <c r="B106" s="28">
        <f t="shared" si="1"/>
        <v>0</v>
      </c>
      <c r="C106" s="28">
        <f>+C107+C108</f>
        <v>0</v>
      </c>
      <c r="D106" s="28">
        <f>+D107+D108</f>
        <v>0</v>
      </c>
      <c r="E106" s="67"/>
    </row>
    <row r="107" spans="1:5" s="11" customFormat="1" ht="12.6" customHeight="1">
      <c r="A107" s="120" t="s">
        <v>308</v>
      </c>
      <c r="B107" s="28">
        <f t="shared" si="1"/>
        <v>0</v>
      </c>
      <c r="C107" s="67"/>
      <c r="D107" s="67"/>
      <c r="E107" s="41"/>
    </row>
    <row r="108" spans="1:5" s="11" customFormat="1" ht="12.6" customHeight="1">
      <c r="A108" s="120" t="s">
        <v>309</v>
      </c>
      <c r="B108" s="28">
        <f t="shared" si="1"/>
        <v>0</v>
      </c>
      <c r="C108" s="67"/>
      <c r="D108" s="67"/>
      <c r="E108" s="41"/>
    </row>
    <row r="109" spans="1:5" ht="12.6" customHeight="1">
      <c r="A109" s="121" t="s">
        <v>282</v>
      </c>
      <c r="B109" s="28">
        <f t="shared" si="1"/>
        <v>0</v>
      </c>
      <c r="C109" s="28">
        <f>+C110+C111</f>
        <v>0</v>
      </c>
      <c r="D109" s="28">
        <f>+D110+D111</f>
        <v>0</v>
      </c>
      <c r="E109" s="67"/>
    </row>
    <row r="110" spans="1:5" ht="12.6" customHeight="1">
      <c r="A110" s="120" t="s">
        <v>308</v>
      </c>
      <c r="B110" s="28">
        <f t="shared" si="1"/>
        <v>0</v>
      </c>
      <c r="C110" s="67"/>
      <c r="D110" s="67"/>
      <c r="E110" s="46"/>
    </row>
    <row r="111" spans="1:5" ht="12.6" customHeight="1">
      <c r="A111" s="120" t="s">
        <v>309</v>
      </c>
      <c r="B111" s="28">
        <f t="shared" si="1"/>
        <v>0</v>
      </c>
      <c r="C111" s="67"/>
      <c r="D111" s="67"/>
      <c r="E111" s="46"/>
    </row>
    <row r="112" spans="1:5" ht="12.6" customHeight="1">
      <c r="A112" s="123" t="s">
        <v>283</v>
      </c>
      <c r="B112" s="28">
        <f t="shared" si="1"/>
        <v>0</v>
      </c>
      <c r="C112" s="28">
        <f>+C113+C114</f>
        <v>0</v>
      </c>
      <c r="D112" s="28">
        <f>+D113+D114</f>
        <v>0</v>
      </c>
      <c r="E112" s="67"/>
    </row>
    <row r="113" spans="1:5" ht="12.6" customHeight="1">
      <c r="A113" s="122" t="s">
        <v>308</v>
      </c>
      <c r="B113" s="28">
        <f t="shared" si="1"/>
        <v>0</v>
      </c>
      <c r="C113" s="67"/>
      <c r="D113" s="67"/>
      <c r="E113" s="46"/>
    </row>
    <row r="114" spans="1:5" s="11" customFormat="1" ht="12.6" customHeight="1">
      <c r="A114" s="122" t="s">
        <v>309</v>
      </c>
      <c r="B114" s="28">
        <f t="shared" si="1"/>
        <v>0</v>
      </c>
      <c r="C114" s="67"/>
      <c r="D114" s="67"/>
      <c r="E114" s="46"/>
    </row>
    <row r="115" spans="1:5" s="11" customFormat="1" ht="20.100000000000001" customHeight="1">
      <c r="A115" s="116" t="s">
        <v>284</v>
      </c>
      <c r="B115" s="28">
        <f t="shared" si="1"/>
        <v>0</v>
      </c>
      <c r="C115" s="67"/>
      <c r="D115" s="67"/>
      <c r="E115" s="67"/>
    </row>
    <row r="116" spans="1:5" ht="12.6" customHeight="1">
      <c r="A116" s="117" t="s">
        <v>285</v>
      </c>
      <c r="B116" s="28">
        <f t="shared" si="1"/>
        <v>0</v>
      </c>
      <c r="C116" s="28">
        <f>+C120+C117+C123</f>
        <v>0</v>
      </c>
      <c r="D116" s="28">
        <f>+D120+D117+D123</f>
        <v>0</v>
      </c>
      <c r="E116" s="28">
        <f>+E120+E117+E123</f>
        <v>0</v>
      </c>
    </row>
    <row r="117" spans="1:5" ht="12.6" customHeight="1">
      <c r="A117" s="124" t="s">
        <v>286</v>
      </c>
      <c r="B117" s="28">
        <f t="shared" si="1"/>
        <v>0</v>
      </c>
      <c r="C117" s="28">
        <f>+C118+C119</f>
        <v>0</v>
      </c>
      <c r="D117" s="28">
        <f>+D118+D119</f>
        <v>0</v>
      </c>
      <c r="E117" s="67"/>
    </row>
    <row r="118" spans="1:5" s="11" customFormat="1" ht="12.6" customHeight="1">
      <c r="A118" s="120" t="s">
        <v>308</v>
      </c>
      <c r="B118" s="28">
        <f t="shared" si="1"/>
        <v>0</v>
      </c>
      <c r="C118" s="67"/>
      <c r="D118" s="67"/>
      <c r="E118" s="46"/>
    </row>
    <row r="119" spans="1:5" ht="12.6" customHeight="1">
      <c r="A119" s="120" t="s">
        <v>309</v>
      </c>
      <c r="B119" s="28">
        <f t="shared" si="1"/>
        <v>0</v>
      </c>
      <c r="C119" s="67"/>
      <c r="D119" s="67"/>
      <c r="E119" s="46"/>
    </row>
    <row r="120" spans="1:5" ht="12.6" customHeight="1">
      <c r="A120" s="124" t="s">
        <v>287</v>
      </c>
      <c r="B120" s="28">
        <f t="shared" si="1"/>
        <v>0</v>
      </c>
      <c r="C120" s="28">
        <f>+C121+C122</f>
        <v>0</v>
      </c>
      <c r="D120" s="28">
        <f>+D121+D122</f>
        <v>0</v>
      </c>
      <c r="E120" s="67"/>
    </row>
    <row r="121" spans="1:5" ht="12.6" customHeight="1">
      <c r="A121" s="120" t="s">
        <v>308</v>
      </c>
      <c r="B121" s="28">
        <f t="shared" si="1"/>
        <v>0</v>
      </c>
      <c r="C121" s="67"/>
      <c r="D121" s="67"/>
      <c r="E121" s="46"/>
    </row>
    <row r="122" spans="1:5" ht="12.6" customHeight="1">
      <c r="A122" s="120" t="s">
        <v>309</v>
      </c>
      <c r="B122" s="28">
        <f t="shared" si="1"/>
        <v>0</v>
      </c>
      <c r="C122" s="67"/>
      <c r="D122" s="67"/>
      <c r="E122" s="46"/>
    </row>
    <row r="123" spans="1:5" ht="12.6" customHeight="1">
      <c r="A123" s="122" t="s">
        <v>281</v>
      </c>
      <c r="B123" s="28">
        <f t="shared" si="1"/>
        <v>0</v>
      </c>
      <c r="C123" s="28">
        <f>+C124+C125</f>
        <v>0</v>
      </c>
      <c r="D123" s="28">
        <f>+D124+D125</f>
        <v>0</v>
      </c>
      <c r="E123" s="67"/>
    </row>
    <row r="124" spans="1:5" ht="12.6" customHeight="1">
      <c r="A124" s="120" t="s">
        <v>308</v>
      </c>
      <c r="B124" s="28">
        <f t="shared" si="1"/>
        <v>0</v>
      </c>
      <c r="C124" s="67"/>
      <c r="D124" s="67"/>
      <c r="E124" s="46"/>
    </row>
    <row r="125" spans="1:5" ht="12.6" customHeight="1">
      <c r="A125" s="120" t="s">
        <v>309</v>
      </c>
      <c r="B125" s="28">
        <f t="shared" si="1"/>
        <v>0</v>
      </c>
      <c r="C125" s="67"/>
      <c r="D125" s="67"/>
      <c r="E125" s="46"/>
    </row>
    <row r="126" spans="1:5" ht="12.6" customHeight="1">
      <c r="A126" s="117" t="s">
        <v>331</v>
      </c>
      <c r="B126" s="28">
        <f t="shared" si="1"/>
        <v>0</v>
      </c>
      <c r="C126" s="28">
        <f>+C127</f>
        <v>0</v>
      </c>
      <c r="D126" s="28">
        <f>+D127</f>
        <v>0</v>
      </c>
      <c r="E126" s="28">
        <f>+E127+E130</f>
        <v>0</v>
      </c>
    </row>
    <row r="127" spans="1:5" ht="12.6" customHeight="1">
      <c r="A127" s="151" t="s">
        <v>332</v>
      </c>
      <c r="B127" s="28">
        <f t="shared" si="1"/>
        <v>0</v>
      </c>
      <c r="C127" s="28">
        <f>+C128+C129</f>
        <v>0</v>
      </c>
      <c r="D127" s="28">
        <f>+D128+D129</f>
        <v>0</v>
      </c>
    </row>
    <row r="128" spans="1:5" ht="12.6" customHeight="1">
      <c r="A128" s="120" t="s">
        <v>308</v>
      </c>
      <c r="B128" s="28">
        <f t="shared" si="1"/>
        <v>0</v>
      </c>
      <c r="C128" s="67"/>
      <c r="D128" s="67"/>
    </row>
    <row r="129" spans="1:5" ht="12.6" customHeight="1">
      <c r="A129" s="120" t="s">
        <v>309</v>
      </c>
      <c r="B129" s="28">
        <f t="shared" si="1"/>
        <v>0</v>
      </c>
      <c r="C129" s="67"/>
      <c r="D129" s="67"/>
    </row>
    <row r="130" spans="1:5">
      <c r="A130" s="151" t="s">
        <v>291</v>
      </c>
      <c r="B130" s="28">
        <f t="shared" si="1"/>
        <v>0</v>
      </c>
      <c r="E130" s="67"/>
    </row>
    <row r="131" spans="1:5" ht="12.6" customHeight="1">
      <c r="A131" s="123" t="s">
        <v>294</v>
      </c>
      <c r="B131" s="28">
        <f t="shared" si="1"/>
        <v>0</v>
      </c>
      <c r="C131" s="28">
        <f>+C132+C133</f>
        <v>0</v>
      </c>
      <c r="D131" s="28">
        <f>+D132+D133</f>
        <v>0</v>
      </c>
      <c r="E131" s="67"/>
    </row>
    <row r="132" spans="1:5" s="11" customFormat="1" ht="12.6" customHeight="1">
      <c r="A132" s="120" t="s">
        <v>308</v>
      </c>
      <c r="B132" s="28">
        <f t="shared" si="1"/>
        <v>0</v>
      </c>
      <c r="C132" s="67"/>
      <c r="D132" s="67"/>
      <c r="E132" s="46"/>
    </row>
    <row r="133" spans="1:5" ht="12.6" customHeight="1">
      <c r="A133" s="120" t="s">
        <v>309</v>
      </c>
      <c r="B133" s="28">
        <f t="shared" si="1"/>
        <v>0</v>
      </c>
      <c r="C133" s="67"/>
      <c r="D133" s="67"/>
      <c r="E133" s="46"/>
    </row>
    <row r="134" spans="1:5">
      <c r="A134" s="116" t="s">
        <v>298</v>
      </c>
      <c r="B134" s="28">
        <f>SUM(C134:E134)</f>
        <v>0</v>
      </c>
      <c r="C134" s="67"/>
      <c r="D134" s="67"/>
      <c r="E134" s="67"/>
    </row>
    <row r="135" spans="1:5" s="11" customFormat="1" ht="12.6" customHeight="1">
      <c r="A135" s="116" t="s">
        <v>299</v>
      </c>
      <c r="B135" s="28">
        <f>SUM(C135:E135)</f>
        <v>0</v>
      </c>
      <c r="C135" s="67"/>
      <c r="D135" s="67"/>
      <c r="E135" s="67"/>
    </row>
    <row r="136" spans="1:5" ht="12.6" customHeight="1">
      <c r="A136" s="125" t="s">
        <v>334</v>
      </c>
      <c r="B136" s="157">
        <f>SUM(C136:E136)</f>
        <v>0</v>
      </c>
      <c r="C136" s="157">
        <f>+C67+C80+C82-C90+C98+C109+C112+C115-C116-C126+C131+C134+C135</f>
        <v>0</v>
      </c>
      <c r="D136" s="157">
        <f>+D67+D80+D82-D90+D98+D109+D112+D115-D116-D126+D131+D134+D135</f>
        <v>0</v>
      </c>
      <c r="E136" s="157">
        <f>+E81+E82-E90+E98+E109+E112+E115-E116-E126+E131+E134+E135</f>
        <v>0</v>
      </c>
    </row>
  </sheetData>
  <sheetProtection password="C69E" sheet="1" objects="1" scenarios="1"/>
  <phoneticPr fontId="0" type="noConversion"/>
  <dataValidations count="1">
    <dataValidation type="decimal" allowBlank="1" showInputMessage="1" showErrorMessage="1" errorTitle="Seguros de Vida" error="Esta célula deverá conter um valor numérico" sqref="C96:E101 C88:D90 C107:E108 C132:E136 C81:E81 C29:D30 C26:D27 C21:D22 C12:D13 C128:D129 C69:D73 C78:D79 C42:D43 C65:D66 C55:D56 C51:D52 C62:D63 C38:D39 C35:D36 C8:D9 C124:D125 C75:D76 C32:D33 C103:D105 C118:D122 C92:D94 C45:D46 C84:D86 C59:D60 C110:D111 C18:D19 C15:D16 C48:D49 C113:E115 E117:E125 E109:E112 E83 E86:E91 E130:E131 E94:E106" xr:uid="{00000000-0002-0000-1000-000000000000}">
      <formula1>-9.99999999999999E+76</formula1>
      <formula2>9.99999999999999E+69</formula2>
    </dataValidation>
  </dataValidations>
  <pageMargins left="0.75" right="0.75" top="1" bottom="1" header="0" footer="0"/>
  <pageSetup paperSize="9" scale="86" fitToHeight="2" orientation="portrait" r:id="rId1"/>
  <headerFooter alignWithMargins="0"/>
  <ignoredErrors>
    <ignoredError sqref="B1:B4" formula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20">
    <pageSetUpPr fitToPage="1"/>
  </sheetPr>
  <dimension ref="A1:D136"/>
  <sheetViews>
    <sheetView showGridLines="0" zoomScaleNormal="100" workbookViewId="0"/>
  </sheetViews>
  <sheetFormatPr defaultColWidth="10.7109375" defaultRowHeight="10.15"/>
  <cols>
    <col min="1" max="1" width="79.5703125" style="123" bestFit="1" customWidth="1"/>
    <col min="2" max="4" width="18.28515625" style="2" customWidth="1"/>
    <col min="5" max="16384" width="10.7109375" style="2"/>
  </cols>
  <sheetData>
    <row r="1" spans="1:4">
      <c r="A1" s="105" t="s">
        <v>362</v>
      </c>
    </row>
    <row r="2" spans="1:4">
      <c r="A2" s="106" t="s">
        <v>1</v>
      </c>
      <c r="B2" s="43" t="str">
        <f>IF(+Cabeçalho!B2=0,"",Cabeçalho!B2)</f>
        <v/>
      </c>
    </row>
    <row r="3" spans="1:4">
      <c r="A3" s="106" t="s">
        <v>2</v>
      </c>
      <c r="B3" s="61" t="str">
        <f>IF(+Cabeçalho!B3=0,"",Cabeçalho!B3)</f>
        <v/>
      </c>
    </row>
    <row r="4" spans="1:4">
      <c r="A4" s="107" t="s">
        <v>10</v>
      </c>
      <c r="B4" s="13"/>
    </row>
    <row r="5" spans="1:4" s="9" customFormat="1" ht="61.15">
      <c r="A5" s="127" t="s">
        <v>363</v>
      </c>
      <c r="B5" s="55" t="s">
        <v>364</v>
      </c>
      <c r="C5" s="55" t="s">
        <v>213</v>
      </c>
      <c r="D5" s="56" t="s">
        <v>338</v>
      </c>
    </row>
    <row r="6" spans="1:4" s="9" customFormat="1" ht="12.6" customHeight="1">
      <c r="A6" s="108" t="s">
        <v>262</v>
      </c>
      <c r="B6" s="28">
        <f t="shared" ref="B6:B69" si="0">SUM(C6:D6)</f>
        <v>0</v>
      </c>
      <c r="C6" s="28">
        <f>+C7+C10</f>
        <v>0</v>
      </c>
      <c r="D6" s="104"/>
    </row>
    <row r="7" spans="1:4" s="9" customFormat="1" ht="12.6" customHeight="1">
      <c r="A7" s="109" t="s">
        <v>42</v>
      </c>
      <c r="B7" s="28">
        <f t="shared" si="0"/>
        <v>0</v>
      </c>
      <c r="C7" s="28">
        <f>+C8+C9</f>
        <v>0</v>
      </c>
      <c r="D7" s="104"/>
    </row>
    <row r="8" spans="1:4" s="9" customFormat="1" ht="12.6" customHeight="1">
      <c r="A8" s="120" t="s">
        <v>308</v>
      </c>
      <c r="B8" s="28">
        <f t="shared" si="0"/>
        <v>0</v>
      </c>
      <c r="C8" s="67"/>
      <c r="D8" s="104"/>
    </row>
    <row r="9" spans="1:4" s="9" customFormat="1" ht="12.6" customHeight="1">
      <c r="A9" s="120" t="s">
        <v>309</v>
      </c>
      <c r="B9" s="28">
        <f t="shared" si="0"/>
        <v>0</v>
      </c>
      <c r="C9" s="67"/>
      <c r="D9" s="104"/>
    </row>
    <row r="10" spans="1:4" s="9" customFormat="1" ht="12.6" customHeight="1">
      <c r="A10" s="113" t="s">
        <v>73</v>
      </c>
      <c r="B10" s="28">
        <f t="shared" si="0"/>
        <v>0</v>
      </c>
      <c r="C10" s="28">
        <f>+C11+C14+C17+C20</f>
        <v>0</v>
      </c>
      <c r="D10" s="104"/>
    </row>
    <row r="11" spans="1:4" s="9" customFormat="1" ht="12.6" customHeight="1">
      <c r="A11" s="110" t="s">
        <v>310</v>
      </c>
      <c r="B11" s="28">
        <f t="shared" si="0"/>
        <v>0</v>
      </c>
      <c r="C11" s="28">
        <f>+C12+C13</f>
        <v>0</v>
      </c>
      <c r="D11" s="104"/>
    </row>
    <row r="12" spans="1:4" s="9" customFormat="1" ht="12.6" customHeight="1">
      <c r="A12" s="119" t="s">
        <v>308</v>
      </c>
      <c r="B12" s="28">
        <f t="shared" si="0"/>
        <v>0</v>
      </c>
      <c r="C12" s="67"/>
      <c r="D12" s="104"/>
    </row>
    <row r="13" spans="1:4" s="9" customFormat="1" ht="12.6" customHeight="1">
      <c r="A13" s="119" t="s">
        <v>309</v>
      </c>
      <c r="B13" s="28">
        <f t="shared" si="0"/>
        <v>0</v>
      </c>
      <c r="C13" s="67"/>
      <c r="D13" s="104"/>
    </row>
    <row r="14" spans="1:4" s="9" customFormat="1" ht="12.6" customHeight="1">
      <c r="A14" s="110" t="s">
        <v>311</v>
      </c>
      <c r="B14" s="28">
        <f t="shared" si="0"/>
        <v>0</v>
      </c>
      <c r="C14" s="28">
        <f>+C15+C16</f>
        <v>0</v>
      </c>
      <c r="D14" s="104"/>
    </row>
    <row r="15" spans="1:4" s="9" customFormat="1" ht="12.6" customHeight="1">
      <c r="A15" s="119" t="s">
        <v>308</v>
      </c>
      <c r="B15" s="28">
        <f t="shared" si="0"/>
        <v>0</v>
      </c>
      <c r="C15" s="67"/>
      <c r="D15" s="104"/>
    </row>
    <row r="16" spans="1:4" s="9" customFormat="1" ht="12.6" customHeight="1">
      <c r="A16" s="119" t="s">
        <v>309</v>
      </c>
      <c r="B16" s="28">
        <f t="shared" si="0"/>
        <v>0</v>
      </c>
      <c r="C16" s="67"/>
      <c r="D16" s="104"/>
    </row>
    <row r="17" spans="1:4" s="9" customFormat="1" ht="12.6" customHeight="1">
      <c r="A17" s="110" t="s">
        <v>312</v>
      </c>
      <c r="B17" s="28">
        <f t="shared" si="0"/>
        <v>0</v>
      </c>
      <c r="C17" s="28">
        <f>+C18+C19</f>
        <v>0</v>
      </c>
      <c r="D17" s="104"/>
    </row>
    <row r="18" spans="1:4" s="9" customFormat="1" ht="12.6" customHeight="1">
      <c r="A18" s="119" t="s">
        <v>308</v>
      </c>
      <c r="B18" s="28">
        <f t="shared" si="0"/>
        <v>0</v>
      </c>
      <c r="C18" s="67"/>
      <c r="D18" s="104"/>
    </row>
    <row r="19" spans="1:4" s="9" customFormat="1" ht="12.6" customHeight="1">
      <c r="A19" s="119" t="s">
        <v>309</v>
      </c>
      <c r="B19" s="28">
        <f t="shared" si="0"/>
        <v>0</v>
      </c>
      <c r="C19" s="67"/>
      <c r="D19" s="104"/>
    </row>
    <row r="20" spans="1:4" s="9" customFormat="1" ht="12.6" customHeight="1">
      <c r="A20" s="111" t="s">
        <v>313</v>
      </c>
      <c r="B20" s="28">
        <f t="shared" si="0"/>
        <v>0</v>
      </c>
      <c r="C20" s="28">
        <f>+C21+C22</f>
        <v>0</v>
      </c>
      <c r="D20" s="104"/>
    </row>
    <row r="21" spans="1:4" s="9" customFormat="1" ht="12.6" customHeight="1">
      <c r="A21" s="119" t="s">
        <v>308</v>
      </c>
      <c r="B21" s="28">
        <f t="shared" si="0"/>
        <v>0</v>
      </c>
      <c r="C21" s="67"/>
      <c r="D21" s="104"/>
    </row>
    <row r="22" spans="1:4" s="9" customFormat="1" ht="12.6" customHeight="1">
      <c r="A22" s="119" t="s">
        <v>309</v>
      </c>
      <c r="B22" s="28">
        <f t="shared" si="0"/>
        <v>0</v>
      </c>
      <c r="C22" s="67"/>
      <c r="D22" s="104"/>
    </row>
    <row r="23" spans="1:4" s="9" customFormat="1" ht="12.6" customHeight="1">
      <c r="A23" s="112" t="s">
        <v>263</v>
      </c>
      <c r="B23" s="28">
        <f t="shared" si="0"/>
        <v>0</v>
      </c>
      <c r="C23" s="28">
        <f>+C24+C31+C34+C37</f>
        <v>0</v>
      </c>
      <c r="D23" s="104"/>
    </row>
    <row r="24" spans="1:4" s="9" customFormat="1" ht="12.6" customHeight="1">
      <c r="A24" s="113" t="s">
        <v>314</v>
      </c>
      <c r="B24" s="28">
        <f t="shared" si="0"/>
        <v>0</v>
      </c>
      <c r="C24" s="28">
        <f>+C25+C28</f>
        <v>0</v>
      </c>
      <c r="D24" s="104"/>
    </row>
    <row r="25" spans="1:4" s="9" customFormat="1" ht="12.6" customHeight="1">
      <c r="A25" s="114" t="s">
        <v>315</v>
      </c>
      <c r="B25" s="28">
        <f t="shared" si="0"/>
        <v>0</v>
      </c>
      <c r="C25" s="28">
        <f>+C26+C27</f>
        <v>0</v>
      </c>
      <c r="D25" s="104"/>
    </row>
    <row r="26" spans="1:4" s="9" customFormat="1" ht="12.6" customHeight="1">
      <c r="A26" s="119" t="s">
        <v>308</v>
      </c>
      <c r="B26" s="28">
        <f t="shared" si="0"/>
        <v>0</v>
      </c>
      <c r="C26" s="67"/>
      <c r="D26" s="104"/>
    </row>
    <row r="27" spans="1:4" s="9" customFormat="1" ht="12.6" customHeight="1">
      <c r="A27" s="119" t="s">
        <v>309</v>
      </c>
      <c r="B27" s="28">
        <f t="shared" si="0"/>
        <v>0</v>
      </c>
      <c r="C27" s="67"/>
      <c r="D27" s="104"/>
    </row>
    <row r="28" spans="1:4" s="9" customFormat="1" ht="12.6" customHeight="1">
      <c r="A28" s="114" t="s">
        <v>316</v>
      </c>
      <c r="B28" s="28">
        <f t="shared" si="0"/>
        <v>0</v>
      </c>
      <c r="C28" s="28">
        <f>+C29+C30</f>
        <v>0</v>
      </c>
      <c r="D28" s="104"/>
    </row>
    <row r="29" spans="1:4" s="9" customFormat="1" ht="12.6" customHeight="1">
      <c r="A29" s="119" t="s">
        <v>308</v>
      </c>
      <c r="B29" s="28">
        <f t="shared" si="0"/>
        <v>0</v>
      </c>
      <c r="C29" s="67"/>
      <c r="D29" s="104"/>
    </row>
    <row r="30" spans="1:4" s="9" customFormat="1" ht="12.6" customHeight="1">
      <c r="A30" s="119" t="s">
        <v>309</v>
      </c>
      <c r="B30" s="28">
        <f t="shared" si="0"/>
        <v>0</v>
      </c>
      <c r="C30" s="67"/>
      <c r="D30" s="104"/>
    </row>
    <row r="31" spans="1:4" s="9" customFormat="1" ht="12.6" customHeight="1">
      <c r="A31" s="113" t="s">
        <v>317</v>
      </c>
      <c r="B31" s="28">
        <f t="shared" si="0"/>
        <v>0</v>
      </c>
      <c r="C31" s="28">
        <f>+C32+C33</f>
        <v>0</v>
      </c>
      <c r="D31" s="104"/>
    </row>
    <row r="32" spans="1:4" s="9" customFormat="1" ht="12.6" customHeight="1">
      <c r="A32" s="120" t="s">
        <v>308</v>
      </c>
      <c r="B32" s="28">
        <f t="shared" si="0"/>
        <v>0</v>
      </c>
      <c r="C32" s="67"/>
      <c r="D32" s="104"/>
    </row>
    <row r="33" spans="1:4" s="9" customFormat="1" ht="12.6" customHeight="1">
      <c r="A33" s="120" t="s">
        <v>309</v>
      </c>
      <c r="B33" s="28">
        <f t="shared" si="0"/>
        <v>0</v>
      </c>
      <c r="C33" s="67"/>
      <c r="D33" s="104"/>
    </row>
    <row r="34" spans="1:4" s="9" customFormat="1" ht="12.6" customHeight="1">
      <c r="A34" s="113" t="s">
        <v>318</v>
      </c>
      <c r="B34" s="28">
        <f t="shared" si="0"/>
        <v>0</v>
      </c>
      <c r="C34" s="28">
        <f>+C35+C36</f>
        <v>0</v>
      </c>
      <c r="D34" s="104"/>
    </row>
    <row r="35" spans="1:4" s="9" customFormat="1" ht="12.6" customHeight="1">
      <c r="A35" s="120" t="s">
        <v>308</v>
      </c>
      <c r="B35" s="28">
        <f t="shared" si="0"/>
        <v>0</v>
      </c>
      <c r="C35" s="67"/>
      <c r="D35" s="104"/>
    </row>
    <row r="36" spans="1:4" s="9" customFormat="1" ht="12.6" customHeight="1">
      <c r="A36" s="120" t="s">
        <v>309</v>
      </c>
      <c r="B36" s="28">
        <f t="shared" si="0"/>
        <v>0</v>
      </c>
      <c r="C36" s="67"/>
      <c r="D36" s="104"/>
    </row>
    <row r="37" spans="1:4" s="9" customFormat="1" ht="12.6" customHeight="1">
      <c r="A37" s="113" t="s">
        <v>319</v>
      </c>
      <c r="B37" s="28">
        <f t="shared" si="0"/>
        <v>0</v>
      </c>
      <c r="C37" s="28">
        <f>+C38+C39</f>
        <v>0</v>
      </c>
      <c r="D37" s="104"/>
    </row>
    <row r="38" spans="1:4" s="9" customFormat="1" ht="12.6" customHeight="1">
      <c r="A38" s="120" t="s">
        <v>308</v>
      </c>
      <c r="B38" s="28">
        <f t="shared" si="0"/>
        <v>0</v>
      </c>
      <c r="C38" s="67"/>
      <c r="D38" s="104"/>
    </row>
    <row r="39" spans="1:4" s="9" customFormat="1" ht="12.6" customHeight="1">
      <c r="A39" s="120" t="s">
        <v>309</v>
      </c>
      <c r="B39" s="28">
        <f t="shared" si="0"/>
        <v>0</v>
      </c>
      <c r="C39" s="67"/>
      <c r="D39" s="104"/>
    </row>
    <row r="40" spans="1:4" s="9" customFormat="1" ht="12.6" customHeight="1">
      <c r="A40" s="112" t="s">
        <v>264</v>
      </c>
      <c r="B40" s="28">
        <f t="shared" si="0"/>
        <v>0</v>
      </c>
      <c r="C40" s="28">
        <f>+C41+C44+C47+C50</f>
        <v>0</v>
      </c>
      <c r="D40" s="104"/>
    </row>
    <row r="41" spans="1:4" s="9" customFormat="1" ht="12.6" customHeight="1">
      <c r="A41" s="113" t="s">
        <v>320</v>
      </c>
      <c r="B41" s="28">
        <f t="shared" si="0"/>
        <v>0</v>
      </c>
      <c r="C41" s="28">
        <f>+C42+C43</f>
        <v>0</v>
      </c>
      <c r="D41" s="104"/>
    </row>
    <row r="42" spans="1:4" s="9" customFormat="1" ht="12.6" customHeight="1">
      <c r="A42" s="120" t="s">
        <v>308</v>
      </c>
      <c r="B42" s="28">
        <f t="shared" si="0"/>
        <v>0</v>
      </c>
      <c r="C42" s="67"/>
      <c r="D42" s="104"/>
    </row>
    <row r="43" spans="1:4" s="9" customFormat="1" ht="12.6" customHeight="1">
      <c r="A43" s="120" t="s">
        <v>309</v>
      </c>
      <c r="B43" s="28">
        <f t="shared" si="0"/>
        <v>0</v>
      </c>
      <c r="C43" s="67"/>
      <c r="D43" s="104"/>
    </row>
    <row r="44" spans="1:4" s="9" customFormat="1" ht="12.6" customHeight="1">
      <c r="A44" s="113" t="s">
        <v>321</v>
      </c>
      <c r="B44" s="28">
        <f t="shared" si="0"/>
        <v>0</v>
      </c>
      <c r="C44" s="28">
        <f>+C45+C46</f>
        <v>0</v>
      </c>
      <c r="D44" s="104"/>
    </row>
    <row r="45" spans="1:4" s="9" customFormat="1" ht="12.6" customHeight="1">
      <c r="A45" s="120" t="s">
        <v>308</v>
      </c>
      <c r="B45" s="28">
        <f t="shared" si="0"/>
        <v>0</v>
      </c>
      <c r="C45" s="67"/>
      <c r="D45" s="104"/>
    </row>
    <row r="46" spans="1:4" s="9" customFormat="1" ht="12.6" customHeight="1">
      <c r="A46" s="120" t="s">
        <v>309</v>
      </c>
      <c r="B46" s="28">
        <f t="shared" si="0"/>
        <v>0</v>
      </c>
      <c r="C46" s="67"/>
      <c r="D46" s="104"/>
    </row>
    <row r="47" spans="1:4" s="9" customFormat="1" ht="12.6" customHeight="1">
      <c r="A47" s="113" t="s">
        <v>322</v>
      </c>
      <c r="B47" s="28">
        <f t="shared" si="0"/>
        <v>0</v>
      </c>
      <c r="C47" s="28">
        <f>+C48+C49</f>
        <v>0</v>
      </c>
      <c r="D47" s="104"/>
    </row>
    <row r="48" spans="1:4" s="9" customFormat="1" ht="12.6" customHeight="1">
      <c r="A48" s="120" t="s">
        <v>308</v>
      </c>
      <c r="B48" s="28">
        <f t="shared" si="0"/>
        <v>0</v>
      </c>
      <c r="C48" s="67"/>
      <c r="D48" s="104"/>
    </row>
    <row r="49" spans="1:4" s="9" customFormat="1" ht="12.6" customHeight="1">
      <c r="A49" s="120" t="s">
        <v>309</v>
      </c>
      <c r="B49" s="28">
        <f t="shared" si="0"/>
        <v>0</v>
      </c>
      <c r="C49" s="67"/>
      <c r="D49" s="104"/>
    </row>
    <row r="50" spans="1:4" s="9" customFormat="1" ht="12.6" customHeight="1">
      <c r="A50" s="113" t="s">
        <v>323</v>
      </c>
      <c r="B50" s="28">
        <f t="shared" si="0"/>
        <v>0</v>
      </c>
      <c r="C50" s="28">
        <f>+C51+C52</f>
        <v>0</v>
      </c>
      <c r="D50" s="104"/>
    </row>
    <row r="51" spans="1:4" s="9" customFormat="1" ht="12.6" customHeight="1">
      <c r="A51" s="120" t="s">
        <v>308</v>
      </c>
      <c r="B51" s="28">
        <f t="shared" si="0"/>
        <v>0</v>
      </c>
      <c r="C51" s="67"/>
      <c r="D51" s="104"/>
    </row>
    <row r="52" spans="1:4" s="9" customFormat="1" ht="12.6" customHeight="1">
      <c r="A52" s="120" t="s">
        <v>309</v>
      </c>
      <c r="B52" s="28">
        <f t="shared" si="0"/>
        <v>0</v>
      </c>
      <c r="C52" s="67"/>
      <c r="D52" s="104"/>
    </row>
    <row r="53" spans="1:4" s="9" customFormat="1" ht="12.6" customHeight="1">
      <c r="A53" s="112" t="s">
        <v>265</v>
      </c>
      <c r="B53" s="28">
        <f t="shared" si="0"/>
        <v>0</v>
      </c>
      <c r="C53" s="28">
        <f>+C54+C57</f>
        <v>0</v>
      </c>
      <c r="D53" s="104"/>
    </row>
    <row r="54" spans="1:4" s="9" customFormat="1" ht="12.6" customHeight="1">
      <c r="A54" s="113" t="s">
        <v>324</v>
      </c>
      <c r="B54" s="28">
        <f t="shared" si="0"/>
        <v>0</v>
      </c>
      <c r="C54" s="28">
        <f>+C55+C56</f>
        <v>0</v>
      </c>
      <c r="D54" s="104"/>
    </row>
    <row r="55" spans="1:4" s="9" customFormat="1" ht="12.6" customHeight="1">
      <c r="A55" s="120" t="s">
        <v>308</v>
      </c>
      <c r="B55" s="28">
        <f t="shared" si="0"/>
        <v>0</v>
      </c>
      <c r="C55" s="67"/>
      <c r="D55" s="104"/>
    </row>
    <row r="56" spans="1:4" s="9" customFormat="1" ht="12.6" customHeight="1">
      <c r="A56" s="120" t="s">
        <v>309</v>
      </c>
      <c r="B56" s="28">
        <f t="shared" si="0"/>
        <v>0</v>
      </c>
      <c r="C56" s="67"/>
      <c r="D56" s="104"/>
    </row>
    <row r="57" spans="1:4" s="9" customFormat="1" ht="12.6" customHeight="1">
      <c r="A57" s="113" t="s">
        <v>325</v>
      </c>
      <c r="B57" s="28">
        <f t="shared" si="0"/>
        <v>0</v>
      </c>
      <c r="C57" s="28">
        <f>+C58+C61+C64</f>
        <v>0</v>
      </c>
      <c r="D57" s="104"/>
    </row>
    <row r="58" spans="1:4" s="9" customFormat="1" ht="12.6" customHeight="1">
      <c r="A58" s="114" t="s">
        <v>326</v>
      </c>
      <c r="B58" s="28">
        <f t="shared" si="0"/>
        <v>0</v>
      </c>
      <c r="C58" s="28">
        <f>+C59+C60</f>
        <v>0</v>
      </c>
      <c r="D58" s="104"/>
    </row>
    <row r="59" spans="1:4" s="9" customFormat="1" ht="12.6" customHeight="1">
      <c r="A59" s="119" t="s">
        <v>308</v>
      </c>
      <c r="B59" s="28">
        <f t="shared" si="0"/>
        <v>0</v>
      </c>
      <c r="C59" s="67"/>
      <c r="D59" s="104"/>
    </row>
    <row r="60" spans="1:4" s="9" customFormat="1" ht="12.6" customHeight="1">
      <c r="A60" s="119" t="s">
        <v>309</v>
      </c>
      <c r="B60" s="28">
        <f t="shared" si="0"/>
        <v>0</v>
      </c>
      <c r="C60" s="67"/>
      <c r="D60" s="104"/>
    </row>
    <row r="61" spans="1:4" s="9" customFormat="1" ht="12.6" customHeight="1">
      <c r="A61" s="114" t="s">
        <v>327</v>
      </c>
      <c r="B61" s="28">
        <f t="shared" si="0"/>
        <v>0</v>
      </c>
      <c r="C61" s="28">
        <f>+C62+C63</f>
        <v>0</v>
      </c>
      <c r="D61" s="104"/>
    </row>
    <row r="62" spans="1:4" s="9" customFormat="1" ht="12.6" customHeight="1">
      <c r="A62" s="119" t="s">
        <v>308</v>
      </c>
      <c r="B62" s="28">
        <f t="shared" si="0"/>
        <v>0</v>
      </c>
      <c r="C62" s="67"/>
      <c r="D62" s="104"/>
    </row>
    <row r="63" spans="1:4" s="9" customFormat="1" ht="12.6" customHeight="1">
      <c r="A63" s="119" t="s">
        <v>309</v>
      </c>
      <c r="B63" s="28">
        <f t="shared" si="0"/>
        <v>0</v>
      </c>
      <c r="C63" s="67"/>
      <c r="D63" s="104"/>
    </row>
    <row r="64" spans="1:4" s="9" customFormat="1" ht="12.6" customHeight="1">
      <c r="A64" s="115" t="s">
        <v>328</v>
      </c>
      <c r="B64" s="28">
        <f t="shared" si="0"/>
        <v>0</v>
      </c>
      <c r="C64" s="28">
        <f>+C65+C66</f>
        <v>0</v>
      </c>
      <c r="D64" s="104"/>
    </row>
    <row r="65" spans="1:4" s="9" customFormat="1" ht="12.6" customHeight="1">
      <c r="A65" s="119" t="s">
        <v>308</v>
      </c>
      <c r="B65" s="28">
        <f t="shared" si="0"/>
        <v>0</v>
      </c>
      <c r="C65" s="67"/>
      <c r="D65" s="104"/>
    </row>
    <row r="66" spans="1:4" s="9" customFormat="1" ht="12.6" customHeight="1">
      <c r="A66" s="119" t="s">
        <v>309</v>
      </c>
      <c r="B66" s="28">
        <f t="shared" si="0"/>
        <v>0</v>
      </c>
      <c r="C66" s="67"/>
      <c r="D66" s="104"/>
    </row>
    <row r="67" spans="1:4" s="9" customFormat="1" ht="12.6" customHeight="1">
      <c r="A67" s="133" t="s">
        <v>266</v>
      </c>
      <c r="B67" s="157">
        <f t="shared" si="0"/>
        <v>0</v>
      </c>
      <c r="C67" s="157">
        <f>+C6-C23+C40-C53</f>
        <v>0</v>
      </c>
      <c r="D67" s="104"/>
    </row>
    <row r="68" spans="1:4" s="9" customFormat="1" ht="12.6" customHeight="1">
      <c r="A68" s="112" t="s">
        <v>267</v>
      </c>
      <c r="B68" s="28">
        <f t="shared" si="0"/>
        <v>0</v>
      </c>
      <c r="C68" s="28">
        <f>+C69+C70</f>
        <v>0</v>
      </c>
      <c r="D68" s="104"/>
    </row>
    <row r="69" spans="1:4" s="9" customFormat="1" ht="12.6" customHeight="1">
      <c r="A69" s="120" t="s">
        <v>308</v>
      </c>
      <c r="B69" s="28">
        <f t="shared" si="0"/>
        <v>0</v>
      </c>
      <c r="C69" s="67"/>
      <c r="D69" s="104"/>
    </row>
    <row r="70" spans="1:4" s="9" customFormat="1" ht="12.6" customHeight="1">
      <c r="A70" s="120" t="s">
        <v>309</v>
      </c>
      <c r="B70" s="28">
        <f t="shared" ref="B70:B133" si="1">SUM(C70:D70)</f>
        <v>0</v>
      </c>
      <c r="C70" s="67"/>
      <c r="D70" s="104"/>
    </row>
    <row r="71" spans="1:4" s="9" customFormat="1" ht="12.6" customHeight="1">
      <c r="A71" s="112" t="s">
        <v>268</v>
      </c>
      <c r="B71" s="28">
        <f t="shared" si="1"/>
        <v>0</v>
      </c>
      <c r="C71" s="28">
        <f>+C72+C73</f>
        <v>0</v>
      </c>
      <c r="D71" s="104"/>
    </row>
    <row r="72" spans="1:4" s="9" customFormat="1" ht="12.6" customHeight="1">
      <c r="A72" s="120" t="s">
        <v>308</v>
      </c>
      <c r="B72" s="28">
        <f t="shared" si="1"/>
        <v>0</v>
      </c>
      <c r="C72" s="67"/>
      <c r="D72" s="104"/>
    </row>
    <row r="73" spans="1:4" s="9" customFormat="1" ht="12.6" customHeight="1">
      <c r="A73" s="120" t="s">
        <v>309</v>
      </c>
      <c r="B73" s="28">
        <f t="shared" si="1"/>
        <v>0</v>
      </c>
      <c r="C73" s="67"/>
      <c r="D73" s="104"/>
    </row>
    <row r="74" spans="1:4" s="9" customFormat="1" ht="12.6" customHeight="1">
      <c r="A74" s="112" t="s">
        <v>269</v>
      </c>
      <c r="B74" s="28">
        <f t="shared" si="1"/>
        <v>0</v>
      </c>
      <c r="C74" s="28">
        <f>+C75+C76</f>
        <v>0</v>
      </c>
      <c r="D74" s="104"/>
    </row>
    <row r="75" spans="1:4" s="9" customFormat="1" ht="12.6" customHeight="1">
      <c r="A75" s="120" t="s">
        <v>308</v>
      </c>
      <c r="B75" s="28">
        <f t="shared" si="1"/>
        <v>0</v>
      </c>
      <c r="C75" s="67"/>
      <c r="D75" s="104"/>
    </row>
    <row r="76" spans="1:4" s="9" customFormat="1" ht="12.6" customHeight="1">
      <c r="A76" s="120" t="s">
        <v>309</v>
      </c>
      <c r="B76" s="28">
        <f t="shared" si="1"/>
        <v>0</v>
      </c>
      <c r="C76" s="67"/>
      <c r="D76" s="104"/>
    </row>
    <row r="77" spans="1:4" ht="12.6" customHeight="1">
      <c r="A77" s="112" t="s">
        <v>270</v>
      </c>
      <c r="B77" s="28">
        <f t="shared" si="1"/>
        <v>0</v>
      </c>
      <c r="C77" s="28">
        <f>+C78+C79</f>
        <v>0</v>
      </c>
      <c r="D77" s="104"/>
    </row>
    <row r="78" spans="1:4" ht="12.6" customHeight="1">
      <c r="A78" s="120" t="s">
        <v>308</v>
      </c>
      <c r="B78" s="28">
        <f t="shared" si="1"/>
        <v>0</v>
      </c>
      <c r="C78" s="67"/>
      <c r="D78" s="104"/>
    </row>
    <row r="79" spans="1:4" ht="12.6" customHeight="1">
      <c r="A79" s="120" t="s">
        <v>309</v>
      </c>
      <c r="B79" s="28">
        <f t="shared" si="1"/>
        <v>0</v>
      </c>
      <c r="C79" s="67"/>
      <c r="D79" s="104"/>
    </row>
    <row r="80" spans="1:4" s="11" customFormat="1" ht="12.6" customHeight="1">
      <c r="A80" s="133" t="s">
        <v>271</v>
      </c>
      <c r="B80" s="157">
        <f t="shared" si="1"/>
        <v>0</v>
      </c>
      <c r="C80" s="157">
        <f>+C68+C74-C71-C77</f>
        <v>0</v>
      </c>
      <c r="D80" s="104"/>
    </row>
    <row r="81" spans="1:4" s="11" customFormat="1" ht="20.45">
      <c r="A81" s="116" t="s">
        <v>339</v>
      </c>
      <c r="B81" s="28">
        <f t="shared" si="1"/>
        <v>0</v>
      </c>
      <c r="C81" s="46"/>
      <c r="D81" s="67"/>
    </row>
    <row r="82" spans="1:4" ht="12.6" customHeight="1">
      <c r="A82" s="117" t="s">
        <v>273</v>
      </c>
      <c r="B82" s="28">
        <f t="shared" si="1"/>
        <v>0</v>
      </c>
      <c r="C82" s="28">
        <f>+C83+C87+C86</f>
        <v>0</v>
      </c>
      <c r="D82" s="28">
        <f>D83+D87+D86</f>
        <v>0</v>
      </c>
    </row>
    <row r="83" spans="1:4" ht="12.6" customHeight="1">
      <c r="A83" s="118" t="s">
        <v>274</v>
      </c>
      <c r="B83" s="28">
        <f t="shared" si="1"/>
        <v>0</v>
      </c>
      <c r="C83" s="28">
        <f>+C84+C85</f>
        <v>0</v>
      </c>
      <c r="D83" s="67"/>
    </row>
    <row r="84" spans="1:4" s="11" customFormat="1" ht="12.6" customHeight="1">
      <c r="A84" s="119" t="s">
        <v>308</v>
      </c>
      <c r="B84" s="28">
        <f t="shared" si="1"/>
        <v>0</v>
      </c>
      <c r="C84" s="67"/>
      <c r="D84" s="41"/>
    </row>
    <row r="85" spans="1:4" ht="12.6" customHeight="1">
      <c r="A85" s="119" t="s">
        <v>309</v>
      </c>
      <c r="B85" s="28">
        <f t="shared" si="1"/>
        <v>0</v>
      </c>
      <c r="C85" s="67"/>
      <c r="D85" s="41"/>
    </row>
    <row r="86" spans="1:4" ht="12.6" customHeight="1">
      <c r="A86" s="118" t="s">
        <v>275</v>
      </c>
      <c r="B86" s="28">
        <f t="shared" si="1"/>
        <v>0</v>
      </c>
      <c r="C86" s="67"/>
      <c r="D86" s="67"/>
    </row>
    <row r="87" spans="1:4" s="11" customFormat="1" ht="12.6" customHeight="1">
      <c r="A87" s="118" t="s">
        <v>25</v>
      </c>
      <c r="B87" s="28">
        <f t="shared" si="1"/>
        <v>0</v>
      </c>
      <c r="C87" s="28">
        <f>+C88+C89</f>
        <v>0</v>
      </c>
      <c r="D87" s="67"/>
    </row>
    <row r="88" spans="1:4" s="11" customFormat="1" ht="12.6" customHeight="1">
      <c r="A88" s="120" t="s">
        <v>308</v>
      </c>
      <c r="B88" s="28">
        <f t="shared" si="1"/>
        <v>0</v>
      </c>
      <c r="C88" s="67"/>
      <c r="D88" s="41"/>
    </row>
    <row r="89" spans="1:4" s="11" customFormat="1" ht="12.6" customHeight="1">
      <c r="A89" s="120" t="s">
        <v>309</v>
      </c>
      <c r="B89" s="28">
        <f t="shared" si="1"/>
        <v>0</v>
      </c>
      <c r="C89" s="67"/>
      <c r="D89" s="41"/>
    </row>
    <row r="90" spans="1:4" ht="12.6" customHeight="1">
      <c r="A90" s="123" t="s">
        <v>276</v>
      </c>
      <c r="B90" s="28">
        <f t="shared" si="1"/>
        <v>0</v>
      </c>
      <c r="C90" s="28">
        <f>+C91+C94+C95</f>
        <v>0</v>
      </c>
      <c r="D90" s="28">
        <f>D91+D94+D95</f>
        <v>0</v>
      </c>
    </row>
    <row r="91" spans="1:4" ht="12.6" customHeight="1">
      <c r="A91" s="118" t="s">
        <v>274</v>
      </c>
      <c r="B91" s="28">
        <f t="shared" si="1"/>
        <v>0</v>
      </c>
      <c r="C91" s="28">
        <f>+C92+C93</f>
        <v>0</v>
      </c>
      <c r="D91" s="67"/>
    </row>
    <row r="92" spans="1:4" s="11" customFormat="1" ht="12.6" customHeight="1">
      <c r="A92" s="119" t="s">
        <v>308</v>
      </c>
      <c r="B92" s="28">
        <f t="shared" si="1"/>
        <v>0</v>
      </c>
      <c r="C92" s="67"/>
      <c r="D92" s="41"/>
    </row>
    <row r="93" spans="1:4" ht="12.6" customHeight="1">
      <c r="A93" s="119" t="s">
        <v>309</v>
      </c>
      <c r="B93" s="28">
        <f t="shared" si="1"/>
        <v>0</v>
      </c>
      <c r="C93" s="67"/>
      <c r="D93" s="41"/>
    </row>
    <row r="94" spans="1:4" ht="12.6" customHeight="1">
      <c r="A94" s="118" t="s">
        <v>275</v>
      </c>
      <c r="B94" s="28">
        <f t="shared" si="1"/>
        <v>0</v>
      </c>
      <c r="C94" s="67"/>
      <c r="D94" s="67"/>
    </row>
    <row r="95" spans="1:4" s="11" customFormat="1" ht="12.6" customHeight="1">
      <c r="A95" s="118" t="s">
        <v>25</v>
      </c>
      <c r="B95" s="28">
        <f t="shared" si="1"/>
        <v>0</v>
      </c>
      <c r="C95" s="28">
        <f>+C96+C97</f>
        <v>0</v>
      </c>
      <c r="D95" s="67"/>
    </row>
    <row r="96" spans="1:4" ht="12.6" customHeight="1">
      <c r="A96" s="120" t="s">
        <v>308</v>
      </c>
      <c r="B96" s="28">
        <f t="shared" si="1"/>
        <v>0</v>
      </c>
      <c r="C96" s="67"/>
      <c r="D96" s="41"/>
    </row>
    <row r="97" spans="1:4" ht="12.6" customHeight="1">
      <c r="A97" s="120" t="s">
        <v>309</v>
      </c>
      <c r="B97" s="28">
        <f t="shared" si="1"/>
        <v>0</v>
      </c>
      <c r="C97" s="67"/>
      <c r="D97" s="41"/>
    </row>
    <row r="98" spans="1:4" s="11" customFormat="1" ht="12.6" customHeight="1">
      <c r="A98" s="121" t="s">
        <v>330</v>
      </c>
      <c r="B98" s="28">
        <f t="shared" si="1"/>
        <v>0</v>
      </c>
      <c r="C98" s="28">
        <f>+C102+C99+C105+C106</f>
        <v>0</v>
      </c>
      <c r="D98" s="28">
        <f>+D102+D99+D105+D106</f>
        <v>0</v>
      </c>
    </row>
    <row r="99" spans="1:4" ht="12.6" customHeight="1">
      <c r="A99" s="122" t="s">
        <v>278</v>
      </c>
      <c r="B99" s="28">
        <f t="shared" si="1"/>
        <v>0</v>
      </c>
      <c r="C99" s="28">
        <f>+C100+C101</f>
        <v>0</v>
      </c>
      <c r="D99" s="67"/>
    </row>
    <row r="100" spans="1:4" ht="12.6" customHeight="1">
      <c r="A100" s="120" t="s">
        <v>308</v>
      </c>
      <c r="B100" s="28">
        <f t="shared" si="1"/>
        <v>0</v>
      </c>
      <c r="C100" s="67"/>
      <c r="D100" s="41"/>
    </row>
    <row r="101" spans="1:4" s="11" customFormat="1" ht="12.6" customHeight="1">
      <c r="A101" s="120" t="s">
        <v>309</v>
      </c>
      <c r="B101" s="28">
        <f t="shared" si="1"/>
        <v>0</v>
      </c>
      <c r="C101" s="67"/>
      <c r="D101" s="41"/>
    </row>
    <row r="102" spans="1:4" ht="12.6" customHeight="1">
      <c r="A102" s="122" t="s">
        <v>279</v>
      </c>
      <c r="B102" s="28">
        <f t="shared" si="1"/>
        <v>0</v>
      </c>
      <c r="C102" s="28">
        <f>+C103+C104</f>
        <v>0</v>
      </c>
      <c r="D102" s="67"/>
    </row>
    <row r="103" spans="1:4" ht="12.6" customHeight="1">
      <c r="A103" s="120" t="s">
        <v>308</v>
      </c>
      <c r="B103" s="28">
        <f t="shared" si="1"/>
        <v>0</v>
      </c>
      <c r="C103" s="67"/>
      <c r="D103" s="41"/>
    </row>
    <row r="104" spans="1:4" s="11" customFormat="1" ht="12.6" customHeight="1">
      <c r="A104" s="120" t="s">
        <v>309</v>
      </c>
      <c r="B104" s="28">
        <f t="shared" si="1"/>
        <v>0</v>
      </c>
      <c r="C104" s="67"/>
      <c r="D104" s="41"/>
    </row>
    <row r="105" spans="1:4" ht="12.6" customHeight="1">
      <c r="A105" s="122" t="s">
        <v>280</v>
      </c>
      <c r="B105" s="28">
        <f t="shared" si="1"/>
        <v>0</v>
      </c>
      <c r="C105" s="67"/>
      <c r="D105" s="67"/>
    </row>
    <row r="106" spans="1:4" ht="12.6" customHeight="1">
      <c r="A106" s="122" t="s">
        <v>281</v>
      </c>
      <c r="B106" s="28">
        <f t="shared" si="1"/>
        <v>0</v>
      </c>
      <c r="C106" s="28">
        <f>+C107+C108</f>
        <v>0</v>
      </c>
      <c r="D106" s="67"/>
    </row>
    <row r="107" spans="1:4" s="11" customFormat="1" ht="12.6" customHeight="1">
      <c r="A107" s="120" t="s">
        <v>308</v>
      </c>
      <c r="B107" s="28">
        <f t="shared" si="1"/>
        <v>0</v>
      </c>
      <c r="C107" s="67"/>
      <c r="D107" s="41"/>
    </row>
    <row r="108" spans="1:4" s="11" customFormat="1" ht="12.6" customHeight="1">
      <c r="A108" s="120" t="s">
        <v>309</v>
      </c>
      <c r="B108" s="28">
        <f t="shared" si="1"/>
        <v>0</v>
      </c>
      <c r="C108" s="67"/>
      <c r="D108" s="41"/>
    </row>
    <row r="109" spans="1:4" ht="12.6" customHeight="1">
      <c r="A109" s="121" t="s">
        <v>282</v>
      </c>
      <c r="B109" s="28">
        <f t="shared" si="1"/>
        <v>0</v>
      </c>
      <c r="C109" s="28">
        <f>+C110+C111</f>
        <v>0</v>
      </c>
      <c r="D109" s="67"/>
    </row>
    <row r="110" spans="1:4" ht="12.6" customHeight="1">
      <c r="A110" s="120" t="s">
        <v>308</v>
      </c>
      <c r="B110" s="28">
        <f t="shared" si="1"/>
        <v>0</v>
      </c>
      <c r="C110" s="67"/>
      <c r="D110" s="46"/>
    </row>
    <row r="111" spans="1:4" ht="12.6" customHeight="1">
      <c r="A111" s="120" t="s">
        <v>309</v>
      </c>
      <c r="B111" s="28">
        <f t="shared" si="1"/>
        <v>0</v>
      </c>
      <c r="C111" s="67"/>
      <c r="D111" s="46"/>
    </row>
    <row r="112" spans="1:4" ht="12.6" customHeight="1">
      <c r="A112" s="123" t="s">
        <v>283</v>
      </c>
      <c r="B112" s="28">
        <f t="shared" si="1"/>
        <v>0</v>
      </c>
      <c r="C112" s="28">
        <f>+C113+C114</f>
        <v>0</v>
      </c>
      <c r="D112" s="67"/>
    </row>
    <row r="113" spans="1:4" ht="12.6" customHeight="1">
      <c r="A113" s="122" t="s">
        <v>308</v>
      </c>
      <c r="B113" s="28">
        <f t="shared" si="1"/>
        <v>0</v>
      </c>
      <c r="C113" s="67"/>
      <c r="D113" s="46"/>
    </row>
    <row r="114" spans="1:4" s="11" customFormat="1" ht="12.6" customHeight="1">
      <c r="A114" s="122" t="s">
        <v>309</v>
      </c>
      <c r="B114" s="28">
        <f t="shared" si="1"/>
        <v>0</v>
      </c>
      <c r="C114" s="67"/>
      <c r="D114" s="46"/>
    </row>
    <row r="115" spans="1:4" s="11" customFormat="1" ht="20.45">
      <c r="A115" s="116" t="s">
        <v>284</v>
      </c>
      <c r="B115" s="28">
        <f t="shared" si="1"/>
        <v>0</v>
      </c>
      <c r="C115" s="67"/>
      <c r="D115" s="67"/>
    </row>
    <row r="116" spans="1:4" ht="12.6" customHeight="1">
      <c r="A116" s="117" t="s">
        <v>285</v>
      </c>
      <c r="B116" s="28">
        <f t="shared" si="1"/>
        <v>0</v>
      </c>
      <c r="C116" s="28">
        <f>+C120+C117+C123</f>
        <v>0</v>
      </c>
      <c r="D116" s="28">
        <f>+D120+D117+D123</f>
        <v>0</v>
      </c>
    </row>
    <row r="117" spans="1:4" ht="12.6" customHeight="1">
      <c r="A117" s="124" t="s">
        <v>286</v>
      </c>
      <c r="B117" s="28">
        <f t="shared" si="1"/>
        <v>0</v>
      </c>
      <c r="C117" s="28">
        <f>+C118+C119</f>
        <v>0</v>
      </c>
      <c r="D117" s="67"/>
    </row>
    <row r="118" spans="1:4" s="11" customFormat="1" ht="12.6" customHeight="1">
      <c r="A118" s="120" t="s">
        <v>308</v>
      </c>
      <c r="B118" s="28">
        <f t="shared" si="1"/>
        <v>0</v>
      </c>
      <c r="C118" s="67"/>
      <c r="D118" s="46"/>
    </row>
    <row r="119" spans="1:4" ht="12.6" customHeight="1">
      <c r="A119" s="120" t="s">
        <v>309</v>
      </c>
      <c r="B119" s="28">
        <f t="shared" si="1"/>
        <v>0</v>
      </c>
      <c r="C119" s="67"/>
      <c r="D119" s="46"/>
    </row>
    <row r="120" spans="1:4" ht="12.6" customHeight="1">
      <c r="A120" s="124" t="s">
        <v>287</v>
      </c>
      <c r="B120" s="28">
        <f t="shared" si="1"/>
        <v>0</v>
      </c>
      <c r="C120" s="28">
        <f>+C121+C122</f>
        <v>0</v>
      </c>
      <c r="D120" s="67"/>
    </row>
    <row r="121" spans="1:4" ht="12.6" customHeight="1">
      <c r="A121" s="120" t="s">
        <v>308</v>
      </c>
      <c r="B121" s="28">
        <f t="shared" si="1"/>
        <v>0</v>
      </c>
      <c r="C121" s="67"/>
      <c r="D121" s="46"/>
    </row>
    <row r="122" spans="1:4" ht="12.6" customHeight="1">
      <c r="A122" s="120" t="s">
        <v>309</v>
      </c>
      <c r="B122" s="28">
        <f t="shared" si="1"/>
        <v>0</v>
      </c>
      <c r="C122" s="67"/>
      <c r="D122" s="46"/>
    </row>
    <row r="123" spans="1:4" ht="12.6" customHeight="1">
      <c r="A123" s="122" t="s">
        <v>281</v>
      </c>
      <c r="B123" s="28">
        <f t="shared" si="1"/>
        <v>0</v>
      </c>
      <c r="C123" s="28">
        <f>+C124+C125</f>
        <v>0</v>
      </c>
      <c r="D123" s="67"/>
    </row>
    <row r="124" spans="1:4" ht="12.6" customHeight="1">
      <c r="A124" s="120" t="s">
        <v>308</v>
      </c>
      <c r="B124" s="28">
        <f t="shared" si="1"/>
        <v>0</v>
      </c>
      <c r="C124" s="67"/>
      <c r="D124" s="46"/>
    </row>
    <row r="125" spans="1:4" ht="12.6" customHeight="1">
      <c r="A125" s="120" t="s">
        <v>309</v>
      </c>
      <c r="B125" s="28">
        <f t="shared" si="1"/>
        <v>0</v>
      </c>
      <c r="C125" s="67"/>
      <c r="D125" s="46"/>
    </row>
    <row r="126" spans="1:4" ht="12.6" customHeight="1">
      <c r="A126" s="117" t="s">
        <v>331</v>
      </c>
      <c r="B126" s="28">
        <f t="shared" si="1"/>
        <v>0</v>
      </c>
      <c r="C126" s="28">
        <f>+C127</f>
        <v>0</v>
      </c>
      <c r="D126" s="28">
        <f>+D127+D130</f>
        <v>0</v>
      </c>
    </row>
    <row r="127" spans="1:4" ht="12.6" customHeight="1">
      <c r="A127" s="151" t="s">
        <v>332</v>
      </c>
      <c r="B127" s="28">
        <f t="shared" si="1"/>
        <v>0</v>
      </c>
      <c r="C127" s="28">
        <f>+C128+C129</f>
        <v>0</v>
      </c>
    </row>
    <row r="128" spans="1:4" ht="12.6" customHeight="1">
      <c r="A128" s="120" t="s">
        <v>308</v>
      </c>
      <c r="B128" s="28">
        <f t="shared" si="1"/>
        <v>0</v>
      </c>
      <c r="C128" s="67"/>
    </row>
    <row r="129" spans="1:4" ht="12.6" customHeight="1">
      <c r="A129" s="120" t="s">
        <v>309</v>
      </c>
      <c r="B129" s="28">
        <f t="shared" si="1"/>
        <v>0</v>
      </c>
      <c r="C129" s="67"/>
    </row>
    <row r="130" spans="1:4">
      <c r="A130" s="151" t="s">
        <v>291</v>
      </c>
      <c r="B130" s="28">
        <f t="shared" si="1"/>
        <v>0</v>
      </c>
      <c r="D130" s="67"/>
    </row>
    <row r="131" spans="1:4" ht="12.6" customHeight="1">
      <c r="A131" s="123" t="s">
        <v>294</v>
      </c>
      <c r="B131" s="28">
        <f t="shared" si="1"/>
        <v>0</v>
      </c>
      <c r="C131" s="28">
        <f>+C132+C133</f>
        <v>0</v>
      </c>
      <c r="D131" s="67"/>
    </row>
    <row r="132" spans="1:4" s="11" customFormat="1" ht="12.6" customHeight="1">
      <c r="A132" s="120" t="s">
        <v>308</v>
      </c>
      <c r="B132" s="28">
        <f t="shared" si="1"/>
        <v>0</v>
      </c>
      <c r="C132" s="67"/>
      <c r="D132" s="46"/>
    </row>
    <row r="133" spans="1:4" ht="12.6" customHeight="1">
      <c r="A133" s="120" t="s">
        <v>309</v>
      </c>
      <c r="B133" s="28">
        <f t="shared" si="1"/>
        <v>0</v>
      </c>
      <c r="C133" s="67"/>
      <c r="D133" s="46"/>
    </row>
    <row r="134" spans="1:4">
      <c r="A134" s="116" t="s">
        <v>298</v>
      </c>
      <c r="B134" s="28">
        <f>SUM(C134:D134)</f>
        <v>0</v>
      </c>
      <c r="C134" s="67"/>
      <c r="D134" s="67"/>
    </row>
    <row r="135" spans="1:4" s="11" customFormat="1" ht="12.6" customHeight="1">
      <c r="A135" s="116" t="s">
        <v>299</v>
      </c>
      <c r="B135" s="28">
        <f>SUM(C135:D135)</f>
        <v>0</v>
      </c>
      <c r="C135" s="67"/>
      <c r="D135" s="67"/>
    </row>
    <row r="136" spans="1:4" ht="12.6" customHeight="1">
      <c r="A136" s="125" t="s">
        <v>334</v>
      </c>
      <c r="B136" s="157">
        <f>SUM(C136:D136)</f>
        <v>0</v>
      </c>
      <c r="C136" s="157">
        <f>+C67+C80+C82-C90+C98+C109+C112+C115-C116-C126+C131+C134+C135</f>
        <v>0</v>
      </c>
      <c r="D136" s="157">
        <f>+D81+D82-D90+D98+D109+D112+D115-D116-D126+D131+D134+D135</f>
        <v>0</v>
      </c>
    </row>
  </sheetData>
  <sheetProtection password="C69E" sheet="1" objects="1" scenarios="1"/>
  <dataValidations count="1">
    <dataValidation type="decimal" allowBlank="1" showInputMessage="1" showErrorMessage="1" errorTitle="Seguros de Vida" error="Esta célula deverá conter um valor numérico" sqref="C84:C86 C81:D81 C59:C60 C113:D115 C110:C111 C18:C19 C15:C16 C132:D136 C96:D101 C48:C49 C88:C90 C29:C30 C26:C27 C21:C22 C12:C13 C128:C129 C69:C73 C78:C79 C42:C43 C65:C66 C55:C56 C51:C52 C62:C63 C38:C39 C35:C36 C8:C9 C124:C125 C75:C76 C32:C33 C103:C105 C118:C122 C92:C94 C45:C46 C107:D108 D117:D125 D109:D112 D83 D86:D91 D130:D131 D94:D106" xr:uid="{00000000-0002-0000-1100-000000000000}">
      <formula1>-9.99999999999999E+76</formula1>
      <formula2>9.99999999999999E+69</formula2>
    </dataValidation>
  </dataValidations>
  <pageMargins left="0.75" right="0.75" top="1" bottom="1" header="0" footer="0"/>
  <pageSetup paperSize="9" scale="86" fitToHeight="2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1">
    <pageSetUpPr fitToPage="1"/>
  </sheetPr>
  <dimension ref="A1:D136"/>
  <sheetViews>
    <sheetView showGridLines="0" workbookViewId="0"/>
  </sheetViews>
  <sheetFormatPr defaultColWidth="10.7109375" defaultRowHeight="10.15"/>
  <cols>
    <col min="1" max="1" width="79.5703125" style="123" bestFit="1" customWidth="1"/>
    <col min="2" max="4" width="18.28515625" style="2" customWidth="1"/>
    <col min="5" max="16384" width="10.7109375" style="2"/>
  </cols>
  <sheetData>
    <row r="1" spans="1:4">
      <c r="A1" s="105" t="s">
        <v>365</v>
      </c>
    </row>
    <row r="2" spans="1:4">
      <c r="A2" s="106" t="s">
        <v>1</v>
      </c>
      <c r="B2" s="43" t="str">
        <f>IF(+Cabeçalho!B2=0,"",Cabeçalho!B2)</f>
        <v/>
      </c>
    </row>
    <row r="3" spans="1:4">
      <c r="A3" s="106" t="s">
        <v>2</v>
      </c>
      <c r="B3" s="61" t="str">
        <f>IF(+Cabeçalho!B3=0,"",Cabeçalho!B3)</f>
        <v/>
      </c>
    </row>
    <row r="4" spans="1:4">
      <c r="A4" s="107" t="s">
        <v>10</v>
      </c>
      <c r="B4" s="13"/>
    </row>
    <row r="5" spans="1:4" s="9" customFormat="1" ht="61.15">
      <c r="A5" s="127" t="s">
        <v>366</v>
      </c>
      <c r="B5" s="55" t="s">
        <v>367</v>
      </c>
      <c r="C5" s="55" t="s">
        <v>214</v>
      </c>
      <c r="D5" s="56" t="s">
        <v>338</v>
      </c>
    </row>
    <row r="6" spans="1:4" s="9" customFormat="1" ht="12.6" customHeight="1">
      <c r="A6" s="108" t="s">
        <v>262</v>
      </c>
      <c r="B6" s="28">
        <f t="shared" ref="B6:B69" si="0">SUM(C6:D6)</f>
        <v>0</v>
      </c>
      <c r="C6" s="28">
        <f>+C7+C10</f>
        <v>0</v>
      </c>
      <c r="D6" s="104"/>
    </row>
    <row r="7" spans="1:4" s="9" customFormat="1" ht="12.6" customHeight="1">
      <c r="A7" s="109" t="s">
        <v>42</v>
      </c>
      <c r="B7" s="28">
        <f t="shared" si="0"/>
        <v>0</v>
      </c>
      <c r="C7" s="28">
        <f>+C8+C9</f>
        <v>0</v>
      </c>
      <c r="D7" s="104"/>
    </row>
    <row r="8" spans="1:4" s="9" customFormat="1" ht="12.6" customHeight="1">
      <c r="A8" s="120" t="s">
        <v>308</v>
      </c>
      <c r="B8" s="28">
        <f t="shared" si="0"/>
        <v>0</v>
      </c>
      <c r="C8" s="67"/>
      <c r="D8" s="104"/>
    </row>
    <row r="9" spans="1:4" s="9" customFormat="1" ht="12.6" customHeight="1">
      <c r="A9" s="120" t="s">
        <v>309</v>
      </c>
      <c r="B9" s="28">
        <f t="shared" si="0"/>
        <v>0</v>
      </c>
      <c r="C9" s="67"/>
      <c r="D9" s="104"/>
    </row>
    <row r="10" spans="1:4" s="9" customFormat="1" ht="12.6" customHeight="1">
      <c r="A10" s="113" t="s">
        <v>73</v>
      </c>
      <c r="B10" s="28">
        <f t="shared" si="0"/>
        <v>0</v>
      </c>
      <c r="C10" s="28">
        <f>+C11+C14+C17+C20</f>
        <v>0</v>
      </c>
      <c r="D10" s="104"/>
    </row>
    <row r="11" spans="1:4" s="9" customFormat="1" ht="12.6" customHeight="1">
      <c r="A11" s="110" t="s">
        <v>310</v>
      </c>
      <c r="B11" s="28">
        <f t="shared" si="0"/>
        <v>0</v>
      </c>
      <c r="C11" s="28">
        <f>+C12+C13</f>
        <v>0</v>
      </c>
      <c r="D11" s="104"/>
    </row>
    <row r="12" spans="1:4" s="9" customFormat="1" ht="12.6" customHeight="1">
      <c r="A12" s="119" t="s">
        <v>308</v>
      </c>
      <c r="B12" s="28">
        <f t="shared" si="0"/>
        <v>0</v>
      </c>
      <c r="C12" s="67"/>
      <c r="D12" s="104"/>
    </row>
    <row r="13" spans="1:4" s="9" customFormat="1" ht="12.6" customHeight="1">
      <c r="A13" s="119" t="s">
        <v>309</v>
      </c>
      <c r="B13" s="28">
        <f t="shared" si="0"/>
        <v>0</v>
      </c>
      <c r="C13" s="67"/>
      <c r="D13" s="104"/>
    </row>
    <row r="14" spans="1:4" s="9" customFormat="1" ht="12.6" customHeight="1">
      <c r="A14" s="110" t="s">
        <v>311</v>
      </c>
      <c r="B14" s="28">
        <f t="shared" si="0"/>
        <v>0</v>
      </c>
      <c r="C14" s="28">
        <f>+C15+C16</f>
        <v>0</v>
      </c>
      <c r="D14" s="104"/>
    </row>
    <row r="15" spans="1:4" s="9" customFormat="1" ht="12.6" customHeight="1">
      <c r="A15" s="119" t="s">
        <v>308</v>
      </c>
      <c r="B15" s="28">
        <f t="shared" si="0"/>
        <v>0</v>
      </c>
      <c r="C15" s="67"/>
      <c r="D15" s="104"/>
    </row>
    <row r="16" spans="1:4" s="9" customFormat="1" ht="12.6" customHeight="1">
      <c r="A16" s="119" t="s">
        <v>309</v>
      </c>
      <c r="B16" s="28">
        <f t="shared" si="0"/>
        <v>0</v>
      </c>
      <c r="C16" s="67"/>
      <c r="D16" s="104"/>
    </row>
    <row r="17" spans="1:4" s="9" customFormat="1" ht="12.6" customHeight="1">
      <c r="A17" s="110" t="s">
        <v>312</v>
      </c>
      <c r="B17" s="28">
        <f t="shared" si="0"/>
        <v>0</v>
      </c>
      <c r="C17" s="28">
        <f>+C18+C19</f>
        <v>0</v>
      </c>
      <c r="D17" s="104"/>
    </row>
    <row r="18" spans="1:4" s="9" customFormat="1" ht="12.6" customHeight="1">
      <c r="A18" s="119" t="s">
        <v>308</v>
      </c>
      <c r="B18" s="28">
        <f t="shared" si="0"/>
        <v>0</v>
      </c>
      <c r="C18" s="67"/>
      <c r="D18" s="104"/>
    </row>
    <row r="19" spans="1:4" s="9" customFormat="1" ht="12.6" customHeight="1">
      <c r="A19" s="119" t="s">
        <v>309</v>
      </c>
      <c r="B19" s="28">
        <f t="shared" si="0"/>
        <v>0</v>
      </c>
      <c r="C19" s="67"/>
      <c r="D19" s="104"/>
    </row>
    <row r="20" spans="1:4" s="9" customFormat="1" ht="12.6" customHeight="1">
      <c r="A20" s="111" t="s">
        <v>313</v>
      </c>
      <c r="B20" s="28">
        <f t="shared" si="0"/>
        <v>0</v>
      </c>
      <c r="C20" s="28">
        <f>+C21+C22</f>
        <v>0</v>
      </c>
      <c r="D20" s="104"/>
    </row>
    <row r="21" spans="1:4" s="9" customFormat="1" ht="12.6" customHeight="1">
      <c r="A21" s="119" t="s">
        <v>308</v>
      </c>
      <c r="B21" s="28">
        <f t="shared" si="0"/>
        <v>0</v>
      </c>
      <c r="C21" s="67"/>
      <c r="D21" s="104"/>
    </row>
    <row r="22" spans="1:4" s="9" customFormat="1" ht="12.6" customHeight="1">
      <c r="A22" s="119" t="s">
        <v>309</v>
      </c>
      <c r="B22" s="28">
        <f t="shared" si="0"/>
        <v>0</v>
      </c>
      <c r="C22" s="67"/>
      <c r="D22" s="104"/>
    </row>
    <row r="23" spans="1:4" s="9" customFormat="1" ht="12.6" customHeight="1">
      <c r="A23" s="112" t="s">
        <v>263</v>
      </c>
      <c r="B23" s="28">
        <f t="shared" si="0"/>
        <v>0</v>
      </c>
      <c r="C23" s="28">
        <f>+C24+C31+C34+C37</f>
        <v>0</v>
      </c>
      <c r="D23" s="104"/>
    </row>
    <row r="24" spans="1:4" s="9" customFormat="1" ht="12.6" customHeight="1">
      <c r="A24" s="113" t="s">
        <v>314</v>
      </c>
      <c r="B24" s="28">
        <f t="shared" si="0"/>
        <v>0</v>
      </c>
      <c r="C24" s="28">
        <f>+C25+C28</f>
        <v>0</v>
      </c>
      <c r="D24" s="104"/>
    </row>
    <row r="25" spans="1:4" s="9" customFormat="1" ht="12.6" customHeight="1">
      <c r="A25" s="114" t="s">
        <v>315</v>
      </c>
      <c r="B25" s="28">
        <f t="shared" si="0"/>
        <v>0</v>
      </c>
      <c r="C25" s="28">
        <f>+C26+C27</f>
        <v>0</v>
      </c>
      <c r="D25" s="104"/>
    </row>
    <row r="26" spans="1:4" s="9" customFormat="1" ht="12.6" customHeight="1">
      <c r="A26" s="119" t="s">
        <v>308</v>
      </c>
      <c r="B26" s="28">
        <f t="shared" si="0"/>
        <v>0</v>
      </c>
      <c r="C26" s="67"/>
      <c r="D26" s="104"/>
    </row>
    <row r="27" spans="1:4" s="9" customFormat="1" ht="12.6" customHeight="1">
      <c r="A27" s="119" t="s">
        <v>309</v>
      </c>
      <c r="B27" s="28">
        <f t="shared" si="0"/>
        <v>0</v>
      </c>
      <c r="C27" s="67"/>
      <c r="D27" s="104"/>
    </row>
    <row r="28" spans="1:4" s="9" customFormat="1" ht="12.6" customHeight="1">
      <c r="A28" s="114" t="s">
        <v>316</v>
      </c>
      <c r="B28" s="28">
        <f t="shared" si="0"/>
        <v>0</v>
      </c>
      <c r="C28" s="28">
        <f>+C29+C30</f>
        <v>0</v>
      </c>
      <c r="D28" s="104"/>
    </row>
    <row r="29" spans="1:4" s="9" customFormat="1" ht="12.6" customHeight="1">
      <c r="A29" s="119" t="s">
        <v>308</v>
      </c>
      <c r="B29" s="28">
        <f t="shared" si="0"/>
        <v>0</v>
      </c>
      <c r="C29" s="67"/>
      <c r="D29" s="104"/>
    </row>
    <row r="30" spans="1:4" s="9" customFormat="1" ht="12.6" customHeight="1">
      <c r="A30" s="119" t="s">
        <v>309</v>
      </c>
      <c r="B30" s="28">
        <f t="shared" si="0"/>
        <v>0</v>
      </c>
      <c r="C30" s="67"/>
      <c r="D30" s="104"/>
    </row>
    <row r="31" spans="1:4" s="9" customFormat="1" ht="12.6" customHeight="1">
      <c r="A31" s="113" t="s">
        <v>317</v>
      </c>
      <c r="B31" s="28">
        <f t="shared" si="0"/>
        <v>0</v>
      </c>
      <c r="C31" s="28">
        <f>+C32+C33</f>
        <v>0</v>
      </c>
      <c r="D31" s="104"/>
    </row>
    <row r="32" spans="1:4" s="9" customFormat="1" ht="12.6" customHeight="1">
      <c r="A32" s="120" t="s">
        <v>308</v>
      </c>
      <c r="B32" s="28">
        <f t="shared" si="0"/>
        <v>0</v>
      </c>
      <c r="C32" s="67"/>
      <c r="D32" s="104"/>
    </row>
    <row r="33" spans="1:4" s="9" customFormat="1" ht="12.6" customHeight="1">
      <c r="A33" s="120" t="s">
        <v>309</v>
      </c>
      <c r="B33" s="28">
        <f t="shared" si="0"/>
        <v>0</v>
      </c>
      <c r="C33" s="67"/>
      <c r="D33" s="104"/>
    </row>
    <row r="34" spans="1:4" s="9" customFormat="1" ht="12.6" customHeight="1">
      <c r="A34" s="113" t="s">
        <v>318</v>
      </c>
      <c r="B34" s="28">
        <f t="shared" si="0"/>
        <v>0</v>
      </c>
      <c r="C34" s="28">
        <f>+C35+C36</f>
        <v>0</v>
      </c>
      <c r="D34" s="104"/>
    </row>
    <row r="35" spans="1:4" s="9" customFormat="1" ht="12.6" customHeight="1">
      <c r="A35" s="120" t="s">
        <v>308</v>
      </c>
      <c r="B35" s="28">
        <f t="shared" si="0"/>
        <v>0</v>
      </c>
      <c r="C35" s="67"/>
      <c r="D35" s="104"/>
    </row>
    <row r="36" spans="1:4" s="9" customFormat="1" ht="12.6" customHeight="1">
      <c r="A36" s="120" t="s">
        <v>309</v>
      </c>
      <c r="B36" s="28">
        <f t="shared" si="0"/>
        <v>0</v>
      </c>
      <c r="C36" s="67"/>
      <c r="D36" s="104"/>
    </row>
    <row r="37" spans="1:4" s="9" customFormat="1" ht="12.6" customHeight="1">
      <c r="A37" s="113" t="s">
        <v>319</v>
      </c>
      <c r="B37" s="28">
        <f t="shared" si="0"/>
        <v>0</v>
      </c>
      <c r="C37" s="28">
        <f>+C38+C39</f>
        <v>0</v>
      </c>
      <c r="D37" s="104"/>
    </row>
    <row r="38" spans="1:4" s="9" customFormat="1" ht="12.6" customHeight="1">
      <c r="A38" s="120" t="s">
        <v>308</v>
      </c>
      <c r="B38" s="28">
        <f t="shared" si="0"/>
        <v>0</v>
      </c>
      <c r="C38" s="67"/>
      <c r="D38" s="104"/>
    </row>
    <row r="39" spans="1:4" s="9" customFormat="1" ht="12.6" customHeight="1">
      <c r="A39" s="120" t="s">
        <v>309</v>
      </c>
      <c r="B39" s="28">
        <f t="shared" si="0"/>
        <v>0</v>
      </c>
      <c r="C39" s="67"/>
      <c r="D39" s="104"/>
    </row>
    <row r="40" spans="1:4" s="9" customFormat="1" ht="12.6" customHeight="1">
      <c r="A40" s="112" t="s">
        <v>264</v>
      </c>
      <c r="B40" s="28">
        <f t="shared" si="0"/>
        <v>0</v>
      </c>
      <c r="C40" s="28">
        <f>+C41+C44+C47+C50</f>
        <v>0</v>
      </c>
      <c r="D40" s="104"/>
    </row>
    <row r="41" spans="1:4" s="9" customFormat="1" ht="12.6" customHeight="1">
      <c r="A41" s="113" t="s">
        <v>320</v>
      </c>
      <c r="B41" s="28">
        <f t="shared" si="0"/>
        <v>0</v>
      </c>
      <c r="C41" s="28">
        <f>+C42+C43</f>
        <v>0</v>
      </c>
      <c r="D41" s="104"/>
    </row>
    <row r="42" spans="1:4" s="9" customFormat="1" ht="12.6" customHeight="1">
      <c r="A42" s="120" t="s">
        <v>308</v>
      </c>
      <c r="B42" s="28">
        <f t="shared" si="0"/>
        <v>0</v>
      </c>
      <c r="C42" s="67"/>
      <c r="D42" s="104"/>
    </row>
    <row r="43" spans="1:4" s="9" customFormat="1" ht="12.6" customHeight="1">
      <c r="A43" s="120" t="s">
        <v>309</v>
      </c>
      <c r="B43" s="28">
        <f t="shared" si="0"/>
        <v>0</v>
      </c>
      <c r="C43" s="67"/>
      <c r="D43" s="104"/>
    </row>
    <row r="44" spans="1:4" s="9" customFormat="1" ht="12.6" customHeight="1">
      <c r="A44" s="113" t="s">
        <v>321</v>
      </c>
      <c r="B44" s="28">
        <f t="shared" si="0"/>
        <v>0</v>
      </c>
      <c r="C44" s="28">
        <f>+C45+C46</f>
        <v>0</v>
      </c>
      <c r="D44" s="104"/>
    </row>
    <row r="45" spans="1:4" s="9" customFormat="1" ht="12.6" customHeight="1">
      <c r="A45" s="120" t="s">
        <v>308</v>
      </c>
      <c r="B45" s="28">
        <f t="shared" si="0"/>
        <v>0</v>
      </c>
      <c r="C45" s="67"/>
      <c r="D45" s="104"/>
    </row>
    <row r="46" spans="1:4" s="9" customFormat="1" ht="12.6" customHeight="1">
      <c r="A46" s="120" t="s">
        <v>309</v>
      </c>
      <c r="B46" s="28">
        <f t="shared" si="0"/>
        <v>0</v>
      </c>
      <c r="C46" s="67"/>
      <c r="D46" s="104"/>
    </row>
    <row r="47" spans="1:4" s="9" customFormat="1" ht="12.6" customHeight="1">
      <c r="A47" s="113" t="s">
        <v>322</v>
      </c>
      <c r="B47" s="28">
        <f t="shared" si="0"/>
        <v>0</v>
      </c>
      <c r="C47" s="28">
        <f>+C48+C49</f>
        <v>0</v>
      </c>
      <c r="D47" s="104"/>
    </row>
    <row r="48" spans="1:4" s="9" customFormat="1" ht="12.6" customHeight="1">
      <c r="A48" s="120" t="s">
        <v>308</v>
      </c>
      <c r="B48" s="28">
        <f t="shared" si="0"/>
        <v>0</v>
      </c>
      <c r="C48" s="67"/>
      <c r="D48" s="104"/>
    </row>
    <row r="49" spans="1:4" s="9" customFormat="1" ht="12.6" customHeight="1">
      <c r="A49" s="120" t="s">
        <v>309</v>
      </c>
      <c r="B49" s="28">
        <f t="shared" si="0"/>
        <v>0</v>
      </c>
      <c r="C49" s="67"/>
      <c r="D49" s="104"/>
    </row>
    <row r="50" spans="1:4" s="9" customFormat="1" ht="12.6" customHeight="1">
      <c r="A50" s="113" t="s">
        <v>323</v>
      </c>
      <c r="B50" s="28">
        <f t="shared" si="0"/>
        <v>0</v>
      </c>
      <c r="C50" s="28">
        <f>+C51+C52</f>
        <v>0</v>
      </c>
      <c r="D50" s="104"/>
    </row>
    <row r="51" spans="1:4" s="9" customFormat="1" ht="12.6" customHeight="1">
      <c r="A51" s="120" t="s">
        <v>308</v>
      </c>
      <c r="B51" s="28">
        <f t="shared" si="0"/>
        <v>0</v>
      </c>
      <c r="C51" s="67"/>
      <c r="D51" s="104"/>
    </row>
    <row r="52" spans="1:4" s="9" customFormat="1" ht="12.6" customHeight="1">
      <c r="A52" s="120" t="s">
        <v>309</v>
      </c>
      <c r="B52" s="28">
        <f t="shared" si="0"/>
        <v>0</v>
      </c>
      <c r="C52" s="67"/>
      <c r="D52" s="104"/>
    </row>
    <row r="53" spans="1:4" s="9" customFormat="1" ht="12.6" customHeight="1">
      <c r="A53" s="112" t="s">
        <v>265</v>
      </c>
      <c r="B53" s="28">
        <f t="shared" si="0"/>
        <v>0</v>
      </c>
      <c r="C53" s="28">
        <f>+C54+C57</f>
        <v>0</v>
      </c>
      <c r="D53" s="104"/>
    </row>
    <row r="54" spans="1:4" s="9" customFormat="1" ht="12.6" customHeight="1">
      <c r="A54" s="113" t="s">
        <v>324</v>
      </c>
      <c r="B54" s="28">
        <f t="shared" si="0"/>
        <v>0</v>
      </c>
      <c r="C54" s="28">
        <f>+C55+C56</f>
        <v>0</v>
      </c>
      <c r="D54" s="104"/>
    </row>
    <row r="55" spans="1:4" s="9" customFormat="1" ht="12.6" customHeight="1">
      <c r="A55" s="120" t="s">
        <v>308</v>
      </c>
      <c r="B55" s="28">
        <f t="shared" si="0"/>
        <v>0</v>
      </c>
      <c r="C55" s="67"/>
      <c r="D55" s="104"/>
    </row>
    <row r="56" spans="1:4" s="9" customFormat="1" ht="12.6" customHeight="1">
      <c r="A56" s="120" t="s">
        <v>309</v>
      </c>
      <c r="B56" s="28">
        <f t="shared" si="0"/>
        <v>0</v>
      </c>
      <c r="C56" s="67"/>
      <c r="D56" s="104"/>
    </row>
    <row r="57" spans="1:4" s="9" customFormat="1" ht="12.6" customHeight="1">
      <c r="A57" s="113" t="s">
        <v>325</v>
      </c>
      <c r="B57" s="28">
        <f t="shared" si="0"/>
        <v>0</v>
      </c>
      <c r="C57" s="28">
        <f>+C58+C61+C64</f>
        <v>0</v>
      </c>
      <c r="D57" s="104"/>
    </row>
    <row r="58" spans="1:4" s="9" customFormat="1" ht="12.6" customHeight="1">
      <c r="A58" s="114" t="s">
        <v>326</v>
      </c>
      <c r="B58" s="28">
        <f t="shared" si="0"/>
        <v>0</v>
      </c>
      <c r="C58" s="28">
        <f>+C59+C60</f>
        <v>0</v>
      </c>
      <c r="D58" s="104"/>
    </row>
    <row r="59" spans="1:4" s="9" customFormat="1" ht="12.6" customHeight="1">
      <c r="A59" s="119" t="s">
        <v>308</v>
      </c>
      <c r="B59" s="28">
        <f t="shared" si="0"/>
        <v>0</v>
      </c>
      <c r="C59" s="67"/>
      <c r="D59" s="104"/>
    </row>
    <row r="60" spans="1:4" s="9" customFormat="1" ht="12.6" customHeight="1">
      <c r="A60" s="119" t="s">
        <v>309</v>
      </c>
      <c r="B60" s="28">
        <f t="shared" si="0"/>
        <v>0</v>
      </c>
      <c r="C60" s="67"/>
      <c r="D60" s="104"/>
    </row>
    <row r="61" spans="1:4" s="9" customFormat="1" ht="12.6" customHeight="1">
      <c r="A61" s="114" t="s">
        <v>327</v>
      </c>
      <c r="B61" s="28">
        <f t="shared" si="0"/>
        <v>0</v>
      </c>
      <c r="C61" s="28">
        <f>+C62+C63</f>
        <v>0</v>
      </c>
      <c r="D61" s="104"/>
    </row>
    <row r="62" spans="1:4" s="9" customFormat="1" ht="12.6" customHeight="1">
      <c r="A62" s="119" t="s">
        <v>308</v>
      </c>
      <c r="B62" s="28">
        <f t="shared" si="0"/>
        <v>0</v>
      </c>
      <c r="C62" s="67"/>
      <c r="D62" s="104"/>
    </row>
    <row r="63" spans="1:4" s="9" customFormat="1" ht="12.6" customHeight="1">
      <c r="A63" s="119" t="s">
        <v>309</v>
      </c>
      <c r="B63" s="28">
        <f t="shared" si="0"/>
        <v>0</v>
      </c>
      <c r="C63" s="67"/>
      <c r="D63" s="104"/>
    </row>
    <row r="64" spans="1:4" s="9" customFormat="1" ht="12.6" customHeight="1">
      <c r="A64" s="115" t="s">
        <v>328</v>
      </c>
      <c r="B64" s="28">
        <f t="shared" si="0"/>
        <v>0</v>
      </c>
      <c r="C64" s="28">
        <f>+C65+C66</f>
        <v>0</v>
      </c>
      <c r="D64" s="104"/>
    </row>
    <row r="65" spans="1:4" s="9" customFormat="1" ht="12.6" customHeight="1">
      <c r="A65" s="119" t="s">
        <v>308</v>
      </c>
      <c r="B65" s="28">
        <f t="shared" si="0"/>
        <v>0</v>
      </c>
      <c r="C65" s="67"/>
      <c r="D65" s="104"/>
    </row>
    <row r="66" spans="1:4" s="9" customFormat="1" ht="12.6" customHeight="1">
      <c r="A66" s="119" t="s">
        <v>309</v>
      </c>
      <c r="B66" s="28">
        <f t="shared" si="0"/>
        <v>0</v>
      </c>
      <c r="C66" s="67"/>
      <c r="D66" s="104"/>
    </row>
    <row r="67" spans="1:4" s="9" customFormat="1" ht="12.6" customHeight="1">
      <c r="A67" s="133" t="s">
        <v>266</v>
      </c>
      <c r="B67" s="157">
        <f t="shared" si="0"/>
        <v>0</v>
      </c>
      <c r="C67" s="157">
        <f>+C6-C23+C40-C53</f>
        <v>0</v>
      </c>
      <c r="D67" s="104"/>
    </row>
    <row r="68" spans="1:4" s="9" customFormat="1" ht="12.6" customHeight="1">
      <c r="A68" s="112" t="s">
        <v>267</v>
      </c>
      <c r="B68" s="28">
        <f t="shared" si="0"/>
        <v>0</v>
      </c>
      <c r="C68" s="28">
        <f>+C69+C70</f>
        <v>0</v>
      </c>
      <c r="D68" s="104"/>
    </row>
    <row r="69" spans="1:4" s="9" customFormat="1" ht="12.6" customHeight="1">
      <c r="A69" s="120" t="s">
        <v>308</v>
      </c>
      <c r="B69" s="28">
        <f t="shared" si="0"/>
        <v>0</v>
      </c>
      <c r="C69" s="67"/>
      <c r="D69" s="104"/>
    </row>
    <row r="70" spans="1:4" s="9" customFormat="1" ht="12.6" customHeight="1">
      <c r="A70" s="120" t="s">
        <v>309</v>
      </c>
      <c r="B70" s="28">
        <f t="shared" ref="B70:B133" si="1">SUM(C70:D70)</f>
        <v>0</v>
      </c>
      <c r="C70" s="67"/>
      <c r="D70" s="104"/>
    </row>
    <row r="71" spans="1:4" s="9" customFormat="1" ht="12.6" customHeight="1">
      <c r="A71" s="112" t="s">
        <v>268</v>
      </c>
      <c r="B71" s="28">
        <f t="shared" si="1"/>
        <v>0</v>
      </c>
      <c r="C71" s="28">
        <f>+C72+C73</f>
        <v>0</v>
      </c>
      <c r="D71" s="104"/>
    </row>
    <row r="72" spans="1:4" s="9" customFormat="1" ht="12.6" customHeight="1">
      <c r="A72" s="120" t="s">
        <v>308</v>
      </c>
      <c r="B72" s="28">
        <f t="shared" si="1"/>
        <v>0</v>
      </c>
      <c r="C72" s="67"/>
      <c r="D72" s="104"/>
    </row>
    <row r="73" spans="1:4" s="9" customFormat="1" ht="12.6" customHeight="1">
      <c r="A73" s="120" t="s">
        <v>309</v>
      </c>
      <c r="B73" s="28">
        <f t="shared" si="1"/>
        <v>0</v>
      </c>
      <c r="C73" s="67"/>
      <c r="D73" s="104"/>
    </row>
    <row r="74" spans="1:4" s="9" customFormat="1" ht="12.6" customHeight="1">
      <c r="A74" s="112" t="s">
        <v>269</v>
      </c>
      <c r="B74" s="28">
        <f t="shared" si="1"/>
        <v>0</v>
      </c>
      <c r="C74" s="28">
        <f>+C75+C76</f>
        <v>0</v>
      </c>
      <c r="D74" s="104"/>
    </row>
    <row r="75" spans="1:4" s="9" customFormat="1" ht="12.6" customHeight="1">
      <c r="A75" s="120" t="s">
        <v>308</v>
      </c>
      <c r="B75" s="28">
        <f t="shared" si="1"/>
        <v>0</v>
      </c>
      <c r="C75" s="67"/>
      <c r="D75" s="104"/>
    </row>
    <row r="76" spans="1:4" s="9" customFormat="1" ht="12.6" customHeight="1">
      <c r="A76" s="120" t="s">
        <v>309</v>
      </c>
      <c r="B76" s="28">
        <f t="shared" si="1"/>
        <v>0</v>
      </c>
      <c r="C76" s="67"/>
      <c r="D76" s="104"/>
    </row>
    <row r="77" spans="1:4" ht="12.6" customHeight="1">
      <c r="A77" s="112" t="s">
        <v>270</v>
      </c>
      <c r="B77" s="28">
        <f t="shared" si="1"/>
        <v>0</v>
      </c>
      <c r="C77" s="28">
        <f>+C78+C79</f>
        <v>0</v>
      </c>
      <c r="D77" s="104"/>
    </row>
    <row r="78" spans="1:4" ht="12.6" customHeight="1">
      <c r="A78" s="120" t="s">
        <v>308</v>
      </c>
      <c r="B78" s="28">
        <f t="shared" si="1"/>
        <v>0</v>
      </c>
      <c r="C78" s="67"/>
      <c r="D78" s="104"/>
    </row>
    <row r="79" spans="1:4" ht="12.6" customHeight="1">
      <c r="A79" s="120" t="s">
        <v>309</v>
      </c>
      <c r="B79" s="28">
        <f t="shared" si="1"/>
        <v>0</v>
      </c>
      <c r="C79" s="67"/>
      <c r="D79" s="104"/>
    </row>
    <row r="80" spans="1:4" s="11" customFormat="1" ht="12.6" customHeight="1">
      <c r="A80" s="133" t="s">
        <v>271</v>
      </c>
      <c r="B80" s="157">
        <f t="shared" si="1"/>
        <v>0</v>
      </c>
      <c r="C80" s="157">
        <f>+C68+C74-C71-C77</f>
        <v>0</v>
      </c>
      <c r="D80" s="104"/>
    </row>
    <row r="81" spans="1:4" s="11" customFormat="1" ht="20.45">
      <c r="A81" s="116" t="s">
        <v>339</v>
      </c>
      <c r="B81" s="28">
        <f t="shared" si="1"/>
        <v>0</v>
      </c>
      <c r="C81" s="46"/>
      <c r="D81" s="67"/>
    </row>
    <row r="82" spans="1:4" ht="12.6" customHeight="1">
      <c r="A82" s="117" t="s">
        <v>273</v>
      </c>
      <c r="B82" s="28">
        <f t="shared" si="1"/>
        <v>0</v>
      </c>
      <c r="C82" s="28">
        <f>+C83+C87+C86</f>
        <v>0</v>
      </c>
      <c r="D82" s="28">
        <f>D83+D87+D86</f>
        <v>0</v>
      </c>
    </row>
    <row r="83" spans="1:4" ht="12.6" customHeight="1">
      <c r="A83" s="118" t="s">
        <v>274</v>
      </c>
      <c r="B83" s="28">
        <f t="shared" si="1"/>
        <v>0</v>
      </c>
      <c r="C83" s="28">
        <f>+C84+C85</f>
        <v>0</v>
      </c>
      <c r="D83" s="67"/>
    </row>
    <row r="84" spans="1:4" s="11" customFormat="1" ht="12.6" customHeight="1">
      <c r="A84" s="119" t="s">
        <v>308</v>
      </c>
      <c r="B84" s="28">
        <f t="shared" si="1"/>
        <v>0</v>
      </c>
      <c r="C84" s="67"/>
      <c r="D84" s="41"/>
    </row>
    <row r="85" spans="1:4" ht="12.6" customHeight="1">
      <c r="A85" s="119" t="s">
        <v>309</v>
      </c>
      <c r="B85" s="28">
        <f t="shared" si="1"/>
        <v>0</v>
      </c>
      <c r="C85" s="67"/>
      <c r="D85" s="41"/>
    </row>
    <row r="86" spans="1:4" ht="12.6" customHeight="1">
      <c r="A86" s="118" t="s">
        <v>275</v>
      </c>
      <c r="B86" s="28">
        <f t="shared" si="1"/>
        <v>0</v>
      </c>
      <c r="C86" s="67"/>
      <c r="D86" s="67"/>
    </row>
    <row r="87" spans="1:4" s="11" customFormat="1" ht="12.6" customHeight="1">
      <c r="A87" s="118" t="s">
        <v>25</v>
      </c>
      <c r="B87" s="28">
        <f t="shared" si="1"/>
        <v>0</v>
      </c>
      <c r="C87" s="28">
        <f>+C88+C89</f>
        <v>0</v>
      </c>
      <c r="D87" s="67"/>
    </row>
    <row r="88" spans="1:4" s="11" customFormat="1" ht="12.6" customHeight="1">
      <c r="A88" s="120" t="s">
        <v>308</v>
      </c>
      <c r="B88" s="28">
        <f t="shared" si="1"/>
        <v>0</v>
      </c>
      <c r="C88" s="67"/>
      <c r="D88" s="41"/>
    </row>
    <row r="89" spans="1:4" s="11" customFormat="1" ht="12.6" customHeight="1">
      <c r="A89" s="120" t="s">
        <v>309</v>
      </c>
      <c r="B89" s="28">
        <f t="shared" si="1"/>
        <v>0</v>
      </c>
      <c r="C89" s="67"/>
      <c r="D89" s="41"/>
    </row>
    <row r="90" spans="1:4" ht="12.6" customHeight="1">
      <c r="A90" s="123" t="s">
        <v>276</v>
      </c>
      <c r="B90" s="28">
        <f t="shared" si="1"/>
        <v>0</v>
      </c>
      <c r="C90" s="28">
        <f>+C91+C94+C95</f>
        <v>0</v>
      </c>
      <c r="D90" s="28">
        <f>D91+D94+D95</f>
        <v>0</v>
      </c>
    </row>
    <row r="91" spans="1:4" ht="12.6" customHeight="1">
      <c r="A91" s="118" t="s">
        <v>274</v>
      </c>
      <c r="B91" s="28">
        <f t="shared" si="1"/>
        <v>0</v>
      </c>
      <c r="C91" s="28">
        <f>+C92+C93</f>
        <v>0</v>
      </c>
      <c r="D91" s="67"/>
    </row>
    <row r="92" spans="1:4" s="11" customFormat="1" ht="12.6" customHeight="1">
      <c r="A92" s="119" t="s">
        <v>308</v>
      </c>
      <c r="B92" s="28">
        <f t="shared" si="1"/>
        <v>0</v>
      </c>
      <c r="C92" s="67"/>
      <c r="D92" s="41"/>
    </row>
    <row r="93" spans="1:4" ht="12.6" customHeight="1">
      <c r="A93" s="119" t="s">
        <v>309</v>
      </c>
      <c r="B93" s="28">
        <f t="shared" si="1"/>
        <v>0</v>
      </c>
      <c r="C93" s="67"/>
      <c r="D93" s="41"/>
    </row>
    <row r="94" spans="1:4" ht="12.6" customHeight="1">
      <c r="A94" s="118" t="s">
        <v>275</v>
      </c>
      <c r="B94" s="28">
        <f t="shared" si="1"/>
        <v>0</v>
      </c>
      <c r="C94" s="67"/>
      <c r="D94" s="67"/>
    </row>
    <row r="95" spans="1:4" s="11" customFormat="1" ht="12.6" customHeight="1">
      <c r="A95" s="118" t="s">
        <v>25</v>
      </c>
      <c r="B95" s="28">
        <f t="shared" si="1"/>
        <v>0</v>
      </c>
      <c r="C95" s="28">
        <f>+C96+C97</f>
        <v>0</v>
      </c>
      <c r="D95" s="67"/>
    </row>
    <row r="96" spans="1:4" ht="12.6" customHeight="1">
      <c r="A96" s="120" t="s">
        <v>308</v>
      </c>
      <c r="B96" s="28">
        <f t="shared" si="1"/>
        <v>0</v>
      </c>
      <c r="C96" s="67"/>
      <c r="D96" s="41"/>
    </row>
    <row r="97" spans="1:4" ht="12.6" customHeight="1">
      <c r="A97" s="120" t="s">
        <v>309</v>
      </c>
      <c r="B97" s="28">
        <f t="shared" si="1"/>
        <v>0</v>
      </c>
      <c r="C97" s="67"/>
      <c r="D97" s="41"/>
    </row>
    <row r="98" spans="1:4" s="11" customFormat="1" ht="12.6" customHeight="1">
      <c r="A98" s="121" t="s">
        <v>330</v>
      </c>
      <c r="B98" s="28">
        <f t="shared" si="1"/>
        <v>0</v>
      </c>
      <c r="C98" s="28">
        <f>+C102+C99+C105+C106</f>
        <v>0</v>
      </c>
      <c r="D98" s="28">
        <f>+D102+D99+D105+D106</f>
        <v>0</v>
      </c>
    </row>
    <row r="99" spans="1:4" ht="12.6" customHeight="1">
      <c r="A99" s="122" t="s">
        <v>278</v>
      </c>
      <c r="B99" s="28">
        <f t="shared" si="1"/>
        <v>0</v>
      </c>
      <c r="C99" s="28">
        <f>+C100+C101</f>
        <v>0</v>
      </c>
      <c r="D99" s="67"/>
    </row>
    <row r="100" spans="1:4" ht="12.6" customHeight="1">
      <c r="A100" s="120" t="s">
        <v>308</v>
      </c>
      <c r="B100" s="28">
        <f t="shared" si="1"/>
        <v>0</v>
      </c>
      <c r="C100" s="67"/>
      <c r="D100" s="41"/>
    </row>
    <row r="101" spans="1:4" s="11" customFormat="1" ht="12.6" customHeight="1">
      <c r="A101" s="120" t="s">
        <v>309</v>
      </c>
      <c r="B101" s="28">
        <f t="shared" si="1"/>
        <v>0</v>
      </c>
      <c r="C101" s="67"/>
      <c r="D101" s="41"/>
    </row>
    <row r="102" spans="1:4" ht="12.6" customHeight="1">
      <c r="A102" s="122" t="s">
        <v>279</v>
      </c>
      <c r="B102" s="28">
        <f t="shared" si="1"/>
        <v>0</v>
      </c>
      <c r="C102" s="28">
        <f>+C103+C104</f>
        <v>0</v>
      </c>
      <c r="D102" s="67"/>
    </row>
    <row r="103" spans="1:4" ht="12.6" customHeight="1">
      <c r="A103" s="120" t="s">
        <v>308</v>
      </c>
      <c r="B103" s="28">
        <f t="shared" si="1"/>
        <v>0</v>
      </c>
      <c r="C103" s="67"/>
      <c r="D103" s="41"/>
    </row>
    <row r="104" spans="1:4" s="11" customFormat="1" ht="12.6" customHeight="1">
      <c r="A104" s="120" t="s">
        <v>309</v>
      </c>
      <c r="B104" s="28">
        <f t="shared" si="1"/>
        <v>0</v>
      </c>
      <c r="C104" s="67"/>
      <c r="D104" s="41"/>
    </row>
    <row r="105" spans="1:4" ht="12.6" customHeight="1">
      <c r="A105" s="122" t="s">
        <v>280</v>
      </c>
      <c r="B105" s="28">
        <f t="shared" si="1"/>
        <v>0</v>
      </c>
      <c r="C105" s="67"/>
      <c r="D105" s="67"/>
    </row>
    <row r="106" spans="1:4" ht="12.6" customHeight="1">
      <c r="A106" s="122" t="s">
        <v>281</v>
      </c>
      <c r="B106" s="28">
        <f t="shared" si="1"/>
        <v>0</v>
      </c>
      <c r="C106" s="28">
        <f>+C107+C108</f>
        <v>0</v>
      </c>
      <c r="D106" s="67"/>
    </row>
    <row r="107" spans="1:4" s="11" customFormat="1" ht="12.6" customHeight="1">
      <c r="A107" s="120" t="s">
        <v>308</v>
      </c>
      <c r="B107" s="28">
        <f t="shared" si="1"/>
        <v>0</v>
      </c>
      <c r="C107" s="67"/>
      <c r="D107" s="41"/>
    </row>
    <row r="108" spans="1:4" s="11" customFormat="1" ht="12.6" customHeight="1">
      <c r="A108" s="120" t="s">
        <v>309</v>
      </c>
      <c r="B108" s="28">
        <f t="shared" si="1"/>
        <v>0</v>
      </c>
      <c r="C108" s="67"/>
      <c r="D108" s="41"/>
    </row>
    <row r="109" spans="1:4" ht="12.6" customHeight="1">
      <c r="A109" s="121" t="s">
        <v>282</v>
      </c>
      <c r="B109" s="28">
        <f t="shared" si="1"/>
        <v>0</v>
      </c>
      <c r="C109" s="28">
        <f>+C110+C111</f>
        <v>0</v>
      </c>
      <c r="D109" s="67"/>
    </row>
    <row r="110" spans="1:4" ht="12.6" customHeight="1">
      <c r="A110" s="120" t="s">
        <v>308</v>
      </c>
      <c r="B110" s="28">
        <f t="shared" si="1"/>
        <v>0</v>
      </c>
      <c r="C110" s="67"/>
      <c r="D110" s="46"/>
    </row>
    <row r="111" spans="1:4" ht="12.6" customHeight="1">
      <c r="A111" s="120" t="s">
        <v>309</v>
      </c>
      <c r="B111" s="28">
        <f t="shared" si="1"/>
        <v>0</v>
      </c>
      <c r="C111" s="67"/>
      <c r="D111" s="46"/>
    </row>
    <row r="112" spans="1:4" ht="12.6" customHeight="1">
      <c r="A112" s="123" t="s">
        <v>283</v>
      </c>
      <c r="B112" s="28">
        <f t="shared" si="1"/>
        <v>0</v>
      </c>
      <c r="C112" s="28">
        <f>+C113+C114</f>
        <v>0</v>
      </c>
      <c r="D112" s="67"/>
    </row>
    <row r="113" spans="1:4" ht="12.6" customHeight="1">
      <c r="A113" s="122" t="s">
        <v>308</v>
      </c>
      <c r="B113" s="28">
        <f t="shared" si="1"/>
        <v>0</v>
      </c>
      <c r="C113" s="67"/>
      <c r="D113" s="46"/>
    </row>
    <row r="114" spans="1:4" s="11" customFormat="1" ht="12.6" customHeight="1">
      <c r="A114" s="122" t="s">
        <v>309</v>
      </c>
      <c r="B114" s="28">
        <f t="shared" si="1"/>
        <v>0</v>
      </c>
      <c r="C114" s="67"/>
      <c r="D114" s="46"/>
    </row>
    <row r="115" spans="1:4" s="11" customFormat="1" ht="20.45">
      <c r="A115" s="116" t="s">
        <v>284</v>
      </c>
      <c r="B115" s="28">
        <f t="shared" si="1"/>
        <v>0</v>
      </c>
      <c r="C115" s="67"/>
      <c r="D115" s="67"/>
    </row>
    <row r="116" spans="1:4" ht="12.6" customHeight="1">
      <c r="A116" s="117" t="s">
        <v>285</v>
      </c>
      <c r="B116" s="28">
        <f t="shared" si="1"/>
        <v>0</v>
      </c>
      <c r="C116" s="28">
        <f>+C120+C117+C123</f>
        <v>0</v>
      </c>
      <c r="D116" s="28">
        <f>+D120+D117+D123</f>
        <v>0</v>
      </c>
    </row>
    <row r="117" spans="1:4" ht="12.6" customHeight="1">
      <c r="A117" s="124" t="s">
        <v>286</v>
      </c>
      <c r="B117" s="28">
        <f t="shared" si="1"/>
        <v>0</v>
      </c>
      <c r="C117" s="28">
        <f>+C118+C119</f>
        <v>0</v>
      </c>
      <c r="D117" s="67"/>
    </row>
    <row r="118" spans="1:4" s="11" customFormat="1" ht="12.6" customHeight="1">
      <c r="A118" s="120" t="s">
        <v>308</v>
      </c>
      <c r="B118" s="28">
        <f t="shared" si="1"/>
        <v>0</v>
      </c>
      <c r="C118" s="67"/>
      <c r="D118" s="46"/>
    </row>
    <row r="119" spans="1:4" ht="12.6" customHeight="1">
      <c r="A119" s="120" t="s">
        <v>309</v>
      </c>
      <c r="B119" s="28">
        <f t="shared" si="1"/>
        <v>0</v>
      </c>
      <c r="C119" s="67"/>
      <c r="D119" s="46"/>
    </row>
    <row r="120" spans="1:4" ht="12.6" customHeight="1">
      <c r="A120" s="124" t="s">
        <v>287</v>
      </c>
      <c r="B120" s="28">
        <f t="shared" si="1"/>
        <v>0</v>
      </c>
      <c r="C120" s="28">
        <f>+C121+C122</f>
        <v>0</v>
      </c>
      <c r="D120" s="67"/>
    </row>
    <row r="121" spans="1:4" ht="12.6" customHeight="1">
      <c r="A121" s="120" t="s">
        <v>308</v>
      </c>
      <c r="B121" s="28">
        <f t="shared" si="1"/>
        <v>0</v>
      </c>
      <c r="C121" s="67"/>
      <c r="D121" s="46"/>
    </row>
    <row r="122" spans="1:4" ht="12.6" customHeight="1">
      <c r="A122" s="120" t="s">
        <v>309</v>
      </c>
      <c r="B122" s="28">
        <f t="shared" si="1"/>
        <v>0</v>
      </c>
      <c r="C122" s="67"/>
      <c r="D122" s="46"/>
    </row>
    <row r="123" spans="1:4" ht="12.6" customHeight="1">
      <c r="A123" s="122" t="s">
        <v>281</v>
      </c>
      <c r="B123" s="28">
        <f t="shared" si="1"/>
        <v>0</v>
      </c>
      <c r="C123" s="28">
        <f>+C124+C125</f>
        <v>0</v>
      </c>
      <c r="D123" s="67"/>
    </row>
    <row r="124" spans="1:4" ht="12.6" customHeight="1">
      <c r="A124" s="120" t="s">
        <v>308</v>
      </c>
      <c r="B124" s="28">
        <f t="shared" si="1"/>
        <v>0</v>
      </c>
      <c r="C124" s="67"/>
      <c r="D124" s="46"/>
    </row>
    <row r="125" spans="1:4" ht="12.6" customHeight="1">
      <c r="A125" s="120" t="s">
        <v>309</v>
      </c>
      <c r="B125" s="28">
        <f t="shared" si="1"/>
        <v>0</v>
      </c>
      <c r="C125" s="67"/>
      <c r="D125" s="46"/>
    </row>
    <row r="126" spans="1:4" ht="12.6" customHeight="1">
      <c r="A126" s="117" t="s">
        <v>331</v>
      </c>
      <c r="B126" s="28">
        <f t="shared" si="1"/>
        <v>0</v>
      </c>
      <c r="C126" s="28">
        <f>+C127</f>
        <v>0</v>
      </c>
      <c r="D126" s="28">
        <f>+D127+D130</f>
        <v>0</v>
      </c>
    </row>
    <row r="127" spans="1:4" ht="12.6" customHeight="1">
      <c r="A127" s="151" t="s">
        <v>332</v>
      </c>
      <c r="B127" s="28">
        <f t="shared" si="1"/>
        <v>0</v>
      </c>
      <c r="C127" s="28">
        <f>+C128+C129</f>
        <v>0</v>
      </c>
    </row>
    <row r="128" spans="1:4" ht="12.6" customHeight="1">
      <c r="A128" s="120" t="s">
        <v>308</v>
      </c>
      <c r="B128" s="28">
        <f t="shared" si="1"/>
        <v>0</v>
      </c>
      <c r="C128" s="67"/>
    </row>
    <row r="129" spans="1:4" ht="12.6" customHeight="1">
      <c r="A129" s="120" t="s">
        <v>309</v>
      </c>
      <c r="B129" s="28">
        <f t="shared" si="1"/>
        <v>0</v>
      </c>
      <c r="C129" s="67"/>
    </row>
    <row r="130" spans="1:4">
      <c r="A130" s="151" t="s">
        <v>291</v>
      </c>
      <c r="B130" s="28">
        <f t="shared" si="1"/>
        <v>0</v>
      </c>
      <c r="D130" s="67"/>
    </row>
    <row r="131" spans="1:4" ht="12.6" customHeight="1">
      <c r="A131" s="123" t="s">
        <v>294</v>
      </c>
      <c r="B131" s="28">
        <f t="shared" si="1"/>
        <v>0</v>
      </c>
      <c r="C131" s="28">
        <f>+C132+C133</f>
        <v>0</v>
      </c>
      <c r="D131" s="67"/>
    </row>
    <row r="132" spans="1:4" s="11" customFormat="1" ht="12.6" customHeight="1">
      <c r="A132" s="120" t="s">
        <v>308</v>
      </c>
      <c r="B132" s="28">
        <f t="shared" si="1"/>
        <v>0</v>
      </c>
      <c r="C132" s="67"/>
      <c r="D132" s="46"/>
    </row>
    <row r="133" spans="1:4" ht="12.6" customHeight="1">
      <c r="A133" s="120" t="s">
        <v>309</v>
      </c>
      <c r="B133" s="28">
        <f t="shared" si="1"/>
        <v>0</v>
      </c>
      <c r="C133" s="67"/>
      <c r="D133" s="46"/>
    </row>
    <row r="134" spans="1:4">
      <c r="A134" s="116" t="s">
        <v>298</v>
      </c>
      <c r="B134" s="28">
        <f>SUM(C134:D134)</f>
        <v>0</v>
      </c>
      <c r="C134" s="67"/>
      <c r="D134" s="67"/>
    </row>
    <row r="135" spans="1:4" s="11" customFormat="1" ht="12.6" customHeight="1">
      <c r="A135" s="116" t="s">
        <v>299</v>
      </c>
      <c r="B135" s="28">
        <f>SUM(C135:D135)</f>
        <v>0</v>
      </c>
      <c r="C135" s="67"/>
      <c r="D135" s="67"/>
    </row>
    <row r="136" spans="1:4" ht="12.6" customHeight="1">
      <c r="A136" s="125" t="s">
        <v>334</v>
      </c>
      <c r="B136" s="157">
        <f>SUM(C136:D136)</f>
        <v>0</v>
      </c>
      <c r="C136" s="157">
        <f>+C67+C80+C82-C90+C98+C109+C112+C115-C116-C126+C131+C134+C135</f>
        <v>0</v>
      </c>
      <c r="D136" s="157">
        <f>+D81+D82-D90+D98+D109+D112+D115-D116-D126+D131+D134+D135</f>
        <v>0</v>
      </c>
    </row>
  </sheetData>
  <sheetProtection password="C69E" sheet="1" objects="1" scenarios="1"/>
  <dataValidations count="1">
    <dataValidation type="decimal" allowBlank="1" showInputMessage="1" showErrorMessage="1" errorTitle="Seguros de Vida" error="Esta célula deverá conter um valor numérico" sqref="C128:C129 C84:C86 C132:D136 C59:C60 C110:C111 C96:D101 C18:C19 C15:C16 C113:D115 C107:D108 C48:C49 C88:C90 C29:C30 C26:C27 C21:C22 C12:C13 C69:C73 C78:C79 C42:C43 C65:C66 C55:C56 C51:C52 C62:C63 C38:C39 C35:C36 C8:C9 C124:C125 C75:C76 C32:C33 C103:C105 C118:C122 C92:C94 C45:C46 C81:D81 D117:D125 D109:D112 D83 D86:D91 D130:D131 D94:D106" xr:uid="{00000000-0002-0000-1200-000000000000}">
      <formula1>-9.99999999999999E+76</formula1>
      <formula2>9.99999999999999E+69</formula2>
    </dataValidation>
  </dataValidations>
  <pageMargins left="0.75" right="0.75" top="1" bottom="1" header="0" footer="0"/>
  <pageSetup paperSize="9" scale="86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1"/>
  <dimension ref="A1:G90"/>
  <sheetViews>
    <sheetView showGridLines="0" zoomScaleNormal="100" workbookViewId="0"/>
  </sheetViews>
  <sheetFormatPr defaultColWidth="12" defaultRowHeight="10.15"/>
  <cols>
    <col min="1" max="1" width="79.42578125" style="25" bestFit="1" customWidth="1"/>
    <col min="2" max="4" width="15.7109375" style="62" customWidth="1"/>
    <col min="5" max="16384" width="12" style="25"/>
  </cols>
  <sheetData>
    <row r="1" spans="1:5" ht="12.6" customHeight="1">
      <c r="A1" s="7" t="s">
        <v>9</v>
      </c>
    </row>
    <row r="2" spans="1:5" ht="12.75" customHeight="1">
      <c r="A2" s="63" t="s">
        <v>1</v>
      </c>
      <c r="B2" s="64" t="str">
        <f>IF(+Cabeçalho!B2=0,"",Cabeçalho!B2)</f>
        <v/>
      </c>
    </row>
    <row r="3" spans="1:5" ht="12.75" customHeight="1">
      <c r="A3" s="63" t="s">
        <v>2</v>
      </c>
      <c r="B3" s="65" t="str">
        <f>IF(+Cabeçalho!B3=0,"",Cabeçalho!B3)</f>
        <v/>
      </c>
    </row>
    <row r="4" spans="1:5" ht="44.25" customHeight="1">
      <c r="A4" s="7" t="s">
        <v>10</v>
      </c>
    </row>
    <row r="5" spans="1:5" s="7" customFormat="1" ht="51" customHeight="1">
      <c r="A5" s="75" t="s">
        <v>11</v>
      </c>
      <c r="B5" s="47" t="s">
        <v>12</v>
      </c>
      <c r="C5" s="48" t="s">
        <v>13</v>
      </c>
      <c r="D5" s="49" t="s">
        <v>14</v>
      </c>
    </row>
    <row r="6" spans="1:5" ht="15" customHeight="1">
      <c r="A6" s="66" t="s">
        <v>15</v>
      </c>
      <c r="B6" s="67"/>
      <c r="C6" s="67"/>
      <c r="D6" s="28">
        <f t="shared" ref="D6:D39" si="0">+B6-C6</f>
        <v>0</v>
      </c>
      <c r="E6" s="168"/>
    </row>
    <row r="7" spans="1:5" ht="15" customHeight="1">
      <c r="A7" s="66" t="s">
        <v>16</v>
      </c>
      <c r="B7" s="28">
        <f>SUM(B8:B10)</f>
        <v>0</v>
      </c>
      <c r="C7" s="28">
        <f>SUM(C8:C10)</f>
        <v>0</v>
      </c>
      <c r="D7" s="28">
        <f t="shared" si="0"/>
        <v>0</v>
      </c>
      <c r="E7" s="168"/>
    </row>
    <row r="8" spans="1:5" ht="15" customHeight="1">
      <c r="A8" s="73" t="s">
        <v>17</v>
      </c>
      <c r="B8" s="67"/>
      <c r="C8" s="67"/>
      <c r="D8" s="28">
        <f t="shared" si="0"/>
        <v>0</v>
      </c>
      <c r="E8" s="168"/>
    </row>
    <row r="9" spans="1:5" ht="15" customHeight="1">
      <c r="A9" s="73" t="s">
        <v>18</v>
      </c>
      <c r="B9" s="67"/>
      <c r="C9" s="67"/>
      <c r="D9" s="28">
        <f t="shared" si="0"/>
        <v>0</v>
      </c>
      <c r="E9" s="168"/>
    </row>
    <row r="10" spans="1:5" ht="15" customHeight="1">
      <c r="A10" s="73" t="s">
        <v>19</v>
      </c>
      <c r="B10" s="67"/>
      <c r="C10" s="67"/>
      <c r="D10" s="28">
        <f t="shared" si="0"/>
        <v>0</v>
      </c>
      <c r="E10" s="168"/>
    </row>
    <row r="11" spans="1:5" ht="15" customHeight="1">
      <c r="A11" s="66" t="s">
        <v>20</v>
      </c>
      <c r="B11" s="28">
        <f>SUM(B12:B16)</f>
        <v>0</v>
      </c>
      <c r="C11" s="28">
        <f>SUM(C12:C16)</f>
        <v>0</v>
      </c>
      <c r="D11" s="28">
        <f t="shared" si="0"/>
        <v>0</v>
      </c>
      <c r="E11" s="145"/>
    </row>
    <row r="12" spans="1:5" ht="15" customHeight="1">
      <c r="A12" s="73" t="s">
        <v>21</v>
      </c>
      <c r="B12" s="67"/>
      <c r="C12" s="67"/>
      <c r="D12" s="28">
        <f t="shared" si="0"/>
        <v>0</v>
      </c>
      <c r="E12" s="145"/>
    </row>
    <row r="13" spans="1:5" ht="15" customHeight="1">
      <c r="A13" s="73" t="s">
        <v>22</v>
      </c>
      <c r="B13" s="67"/>
      <c r="C13" s="67"/>
      <c r="D13" s="28">
        <f t="shared" si="0"/>
        <v>0</v>
      </c>
      <c r="E13" s="145"/>
    </row>
    <row r="14" spans="1:5" ht="15" customHeight="1">
      <c r="A14" s="73" t="s">
        <v>23</v>
      </c>
      <c r="B14" s="67"/>
      <c r="C14" s="67"/>
      <c r="D14" s="28">
        <f t="shared" si="0"/>
        <v>0</v>
      </c>
      <c r="E14" s="145"/>
    </row>
    <row r="15" spans="1:5" ht="15" customHeight="1">
      <c r="A15" s="73" t="s">
        <v>24</v>
      </c>
      <c r="B15" s="67"/>
      <c r="C15" s="67"/>
      <c r="D15" s="28">
        <f t="shared" si="0"/>
        <v>0</v>
      </c>
      <c r="E15" s="145"/>
    </row>
    <row r="16" spans="1:5" ht="15" customHeight="1">
      <c r="A16" s="73" t="s">
        <v>25</v>
      </c>
      <c r="B16" s="67"/>
      <c r="C16" s="67"/>
      <c r="D16" s="28">
        <f t="shared" si="0"/>
        <v>0</v>
      </c>
      <c r="E16" s="145"/>
    </row>
    <row r="17" spans="1:7" ht="15" customHeight="1">
      <c r="A17" s="66" t="s">
        <v>26</v>
      </c>
      <c r="B17" s="28">
        <f>SUM(B18:B22)</f>
        <v>0</v>
      </c>
      <c r="C17" s="28">
        <f>SUM(C18:C22)</f>
        <v>0</v>
      </c>
      <c r="D17" s="28">
        <f t="shared" si="0"/>
        <v>0</v>
      </c>
      <c r="E17" s="145"/>
    </row>
    <row r="18" spans="1:7" ht="15" customHeight="1">
      <c r="A18" s="73" t="s">
        <v>21</v>
      </c>
      <c r="B18" s="67"/>
      <c r="C18" s="67"/>
      <c r="D18" s="28">
        <f t="shared" si="0"/>
        <v>0</v>
      </c>
      <c r="E18" s="145"/>
    </row>
    <row r="19" spans="1:7" ht="15" customHeight="1">
      <c r="A19" s="73" t="s">
        <v>22</v>
      </c>
      <c r="B19" s="67"/>
      <c r="C19" s="67"/>
      <c r="D19" s="28">
        <f t="shared" si="0"/>
        <v>0</v>
      </c>
      <c r="E19" s="145"/>
    </row>
    <row r="20" spans="1:7" ht="15" customHeight="1">
      <c r="A20" s="73" t="s">
        <v>23</v>
      </c>
      <c r="B20" s="67"/>
      <c r="C20" s="67"/>
      <c r="D20" s="28">
        <f t="shared" si="0"/>
        <v>0</v>
      </c>
      <c r="E20" s="145"/>
    </row>
    <row r="21" spans="1:7" ht="15" customHeight="1">
      <c r="A21" s="73" t="s">
        <v>24</v>
      </c>
      <c r="B21" s="67"/>
      <c r="C21" s="67"/>
      <c r="D21" s="28">
        <f t="shared" si="0"/>
        <v>0</v>
      </c>
      <c r="E21" s="145"/>
    </row>
    <row r="22" spans="1:7" ht="15" customHeight="1">
      <c r="A22" s="73" t="s">
        <v>25</v>
      </c>
      <c r="B22" s="67"/>
      <c r="C22" s="67"/>
      <c r="D22" s="28">
        <f t="shared" si="0"/>
        <v>0</v>
      </c>
      <c r="E22" s="145"/>
    </row>
    <row r="23" spans="1:7" ht="15" customHeight="1">
      <c r="A23" s="66" t="s">
        <v>27</v>
      </c>
      <c r="B23" s="28">
        <f>SUM(B24:B27)</f>
        <v>0</v>
      </c>
      <c r="C23" s="28">
        <f>SUM(C24:C27)</f>
        <v>0</v>
      </c>
      <c r="D23" s="28">
        <f t="shared" si="0"/>
        <v>0</v>
      </c>
      <c r="E23" s="145"/>
    </row>
    <row r="24" spans="1:7" ht="15" customHeight="1">
      <c r="A24" s="73" t="s">
        <v>21</v>
      </c>
      <c r="B24" s="67"/>
      <c r="C24" s="67"/>
      <c r="D24" s="28">
        <f t="shared" si="0"/>
        <v>0</v>
      </c>
      <c r="E24" s="145"/>
    </row>
    <row r="25" spans="1:7" ht="15" customHeight="1">
      <c r="A25" s="73" t="s">
        <v>23</v>
      </c>
      <c r="B25" s="67"/>
      <c r="C25" s="67"/>
      <c r="D25" s="28">
        <f t="shared" si="0"/>
        <v>0</v>
      </c>
      <c r="E25" s="145"/>
    </row>
    <row r="26" spans="1:7" ht="15" customHeight="1">
      <c r="A26" s="73" t="s">
        <v>24</v>
      </c>
      <c r="B26" s="67"/>
      <c r="C26" s="67"/>
      <c r="D26" s="28">
        <f t="shared" si="0"/>
        <v>0</v>
      </c>
      <c r="E26" s="145"/>
    </row>
    <row r="27" spans="1:7" ht="15" customHeight="1">
      <c r="A27" s="73" t="s">
        <v>25</v>
      </c>
      <c r="B27" s="67"/>
      <c r="C27" s="67"/>
      <c r="D27" s="28">
        <f t="shared" si="0"/>
        <v>0</v>
      </c>
      <c r="E27" s="145"/>
    </row>
    <row r="28" spans="1:7" ht="15" customHeight="1">
      <c r="A28" s="66" t="s">
        <v>28</v>
      </c>
      <c r="B28" s="28">
        <f>SUM(B29:B31)</f>
        <v>0</v>
      </c>
      <c r="C28" s="28">
        <f>SUM(C29:C31)</f>
        <v>0</v>
      </c>
      <c r="D28" s="28">
        <f t="shared" si="0"/>
        <v>0</v>
      </c>
      <c r="E28" s="168"/>
    </row>
    <row r="29" spans="1:7" ht="15" customHeight="1">
      <c r="A29" s="73" t="s">
        <v>29</v>
      </c>
      <c r="B29" s="67"/>
      <c r="C29" s="67"/>
      <c r="D29" s="28">
        <f t="shared" si="0"/>
        <v>0</v>
      </c>
      <c r="E29" s="168"/>
    </row>
    <row r="30" spans="1:7" ht="15" customHeight="1">
      <c r="A30" s="73" t="s">
        <v>30</v>
      </c>
      <c r="B30" s="67"/>
      <c r="C30" s="67"/>
      <c r="D30" s="28">
        <f t="shared" si="0"/>
        <v>0</v>
      </c>
      <c r="E30" s="168"/>
    </row>
    <row r="31" spans="1:7" ht="15" customHeight="1">
      <c r="A31" s="73" t="s">
        <v>31</v>
      </c>
      <c r="B31" s="67"/>
      <c r="C31" s="67"/>
      <c r="D31" s="28">
        <f t="shared" si="0"/>
        <v>0</v>
      </c>
      <c r="E31" s="168"/>
    </row>
    <row r="32" spans="1:7" ht="15" customHeight="1">
      <c r="A32" s="66" t="s">
        <v>32</v>
      </c>
      <c r="B32" s="28">
        <f>SUM(B33:B34)</f>
        <v>0</v>
      </c>
      <c r="C32" s="28">
        <f>SUM(C33:C34)</f>
        <v>0</v>
      </c>
      <c r="D32" s="28">
        <f t="shared" si="0"/>
        <v>0</v>
      </c>
      <c r="E32" s="168"/>
      <c r="G32" s="25" t="s">
        <v>33</v>
      </c>
    </row>
    <row r="33" spans="1:5" ht="15" customHeight="1">
      <c r="A33" s="73" t="s">
        <v>34</v>
      </c>
      <c r="B33" s="67"/>
      <c r="C33" s="67"/>
      <c r="D33" s="28">
        <f t="shared" si="0"/>
        <v>0</v>
      </c>
      <c r="E33" s="168"/>
    </row>
    <row r="34" spans="1:5" ht="15" customHeight="1">
      <c r="A34" s="73" t="s">
        <v>35</v>
      </c>
      <c r="B34" s="67"/>
      <c r="C34" s="67"/>
      <c r="D34" s="28">
        <f t="shared" si="0"/>
        <v>0</v>
      </c>
      <c r="E34" s="168"/>
    </row>
    <row r="35" spans="1:5" ht="15" customHeight="1">
      <c r="A35" s="66" t="s">
        <v>36</v>
      </c>
      <c r="B35" s="67"/>
      <c r="C35" s="67"/>
      <c r="D35" s="28">
        <f t="shared" si="0"/>
        <v>0</v>
      </c>
      <c r="E35" s="168"/>
    </row>
    <row r="36" spans="1:5" ht="15" customHeight="1">
      <c r="A36" s="66" t="s">
        <v>37</v>
      </c>
      <c r="B36" s="67"/>
      <c r="C36" s="67"/>
      <c r="D36" s="28">
        <f t="shared" si="0"/>
        <v>0</v>
      </c>
      <c r="E36" s="168"/>
    </row>
    <row r="37" spans="1:5" ht="15" customHeight="1">
      <c r="A37" s="66" t="s">
        <v>38</v>
      </c>
      <c r="B37" s="67"/>
      <c r="C37" s="67"/>
      <c r="D37" s="28">
        <f t="shared" si="0"/>
        <v>0</v>
      </c>
      <c r="E37" s="168"/>
    </row>
    <row r="38" spans="1:5" ht="15" customHeight="1">
      <c r="A38" s="152" t="s">
        <v>39</v>
      </c>
      <c r="B38" s="67"/>
      <c r="C38" s="67"/>
      <c r="D38" s="28">
        <f t="shared" si="0"/>
        <v>0</v>
      </c>
      <c r="E38" s="168"/>
    </row>
    <row r="39" spans="1:5" ht="15" customHeight="1">
      <c r="A39" s="66" t="s">
        <v>40</v>
      </c>
      <c r="B39" s="67"/>
      <c r="C39" s="67"/>
      <c r="D39" s="28">
        <f t="shared" si="0"/>
        <v>0</v>
      </c>
      <c r="E39" s="168"/>
    </row>
    <row r="40" spans="1:5" ht="15" customHeight="1">
      <c r="A40" s="3" t="s">
        <v>41</v>
      </c>
      <c r="D40" s="28">
        <f>+SUM(D41:D43)</f>
        <v>0</v>
      </c>
      <c r="E40" s="155"/>
    </row>
    <row r="41" spans="1:5" ht="15" customHeight="1">
      <c r="A41" s="34" t="s">
        <v>42</v>
      </c>
      <c r="D41" s="28">
        <f>SUM('Ativos contratos seg. e ress.'!B11:G11)</f>
        <v>0</v>
      </c>
    </row>
    <row r="42" spans="1:5" ht="15" customHeight="1">
      <c r="A42" s="113" t="s">
        <v>43</v>
      </c>
      <c r="D42" s="28">
        <f>SUM('Ativos contratos seg. e ress.'!H11:Q11)</f>
        <v>0</v>
      </c>
    </row>
    <row r="43" spans="1:5" ht="15" customHeight="1">
      <c r="A43" s="99" t="s">
        <v>44</v>
      </c>
      <c r="D43" s="28">
        <f>SUM('Ativos contratos seg. e ress.'!R11:S11)</f>
        <v>0</v>
      </c>
      <c r="E43" s="155"/>
    </row>
    <row r="44" spans="1:5" ht="15" customHeight="1">
      <c r="A44" s="3" t="s">
        <v>45</v>
      </c>
      <c r="D44" s="28">
        <f>+SUM(D45:D47)</f>
        <v>0</v>
      </c>
      <c r="E44" s="155"/>
    </row>
    <row r="45" spans="1:5" ht="15" customHeight="1">
      <c r="A45" s="34" t="s">
        <v>42</v>
      </c>
      <c r="D45" s="28">
        <f>SUM('Ativos contratos seg. e ress.'!B16:G16)</f>
        <v>0</v>
      </c>
      <c r="E45" s="168"/>
    </row>
    <row r="46" spans="1:5" ht="15" customHeight="1">
      <c r="A46" s="113" t="s">
        <v>43</v>
      </c>
      <c r="D46" s="28">
        <f>SUM('Ativos contratos seg. e ress.'!H16:Q16)</f>
        <v>0</v>
      </c>
      <c r="E46" s="168"/>
    </row>
    <row r="47" spans="1:5" ht="15" customHeight="1">
      <c r="A47" s="99" t="s">
        <v>46</v>
      </c>
      <c r="D47" s="28">
        <f>SUM('Ativos contratos seg. e ress.'!R16:S16)</f>
        <v>0</v>
      </c>
      <c r="E47" s="168"/>
    </row>
    <row r="48" spans="1:5" ht="15" customHeight="1">
      <c r="A48" s="153" t="s">
        <v>47</v>
      </c>
      <c r="D48" s="28">
        <f>+D49+D54+D62</f>
        <v>0</v>
      </c>
      <c r="E48" s="168"/>
    </row>
    <row r="49" spans="1:5" ht="15" customHeight="1">
      <c r="A49" s="34" t="s">
        <v>42</v>
      </c>
      <c r="D49" s="28">
        <f>SUM(D50:D51)</f>
        <v>0</v>
      </c>
      <c r="E49" s="146"/>
    </row>
    <row r="50" spans="1:5" ht="15" customHeight="1">
      <c r="A50" s="96" t="s">
        <v>48</v>
      </c>
      <c r="D50" s="28">
        <f>+SUM('Ativos contratos seg. e ress.'!U11:V11)</f>
        <v>0</v>
      </c>
      <c r="E50" s="146"/>
    </row>
    <row r="51" spans="1:5" ht="15" customHeight="1">
      <c r="A51" s="96" t="s">
        <v>49</v>
      </c>
      <c r="D51" s="28">
        <f>SUM(D52:D53)</f>
        <v>0</v>
      </c>
      <c r="E51" s="146"/>
    </row>
    <row r="52" spans="1:5" ht="15" customHeight="1">
      <c r="A52" s="97" t="s">
        <v>50</v>
      </c>
      <c r="D52" s="28">
        <f>+SUM('Ativos contratos seg. e ress.'!W11:X11)</f>
        <v>0</v>
      </c>
      <c r="E52" s="146"/>
    </row>
    <row r="53" spans="1:5" ht="15" customHeight="1">
      <c r="A53" s="97" t="s">
        <v>51</v>
      </c>
      <c r="D53" s="28">
        <f>+SUM('Ativos contratos seg. e ress.'!Y11:Z11)</f>
        <v>0</v>
      </c>
      <c r="E53" s="146"/>
    </row>
    <row r="54" spans="1:5" ht="15" customHeight="1">
      <c r="A54" s="113" t="s">
        <v>43</v>
      </c>
      <c r="D54" s="28">
        <f>+D55+D59</f>
        <v>0</v>
      </c>
      <c r="E54" s="146"/>
    </row>
    <row r="55" spans="1:5" ht="15" customHeight="1">
      <c r="A55" s="96" t="s">
        <v>48</v>
      </c>
      <c r="D55" s="28">
        <f>SUM(D56:D58)</f>
        <v>0</v>
      </c>
      <c r="E55" s="146"/>
    </row>
    <row r="56" spans="1:5" ht="15" customHeight="1">
      <c r="A56" s="97" t="s">
        <v>50</v>
      </c>
      <c r="D56" s="28">
        <f>+SUM('Ativos contratos seg. e ress.'!AA11:AB11)</f>
        <v>0</v>
      </c>
      <c r="E56" s="146"/>
    </row>
    <row r="57" spans="1:5" ht="15" customHeight="1">
      <c r="A57" s="97" t="s">
        <v>51</v>
      </c>
      <c r="D57" s="28">
        <f>+SUM('Ativos contratos seg. e ress.'!AC11:AD11)</f>
        <v>0</v>
      </c>
      <c r="E57" s="146"/>
    </row>
    <row r="58" spans="1:5" ht="15" customHeight="1">
      <c r="A58" s="97" t="s">
        <v>52</v>
      </c>
      <c r="D58" s="28">
        <f>+SUM('Ativos contratos seg. e ress.'!AE11:AF11)</f>
        <v>0</v>
      </c>
      <c r="E58" s="146"/>
    </row>
    <row r="59" spans="1:5" ht="15" customHeight="1">
      <c r="A59" s="96" t="s">
        <v>49</v>
      </c>
      <c r="D59" s="28">
        <f>SUM(D60:D61)</f>
        <v>0</v>
      </c>
      <c r="E59" s="146"/>
    </row>
    <row r="60" spans="1:5" ht="15" customHeight="1">
      <c r="A60" s="97" t="s">
        <v>50</v>
      </c>
      <c r="D60" s="28">
        <f>+SUM('Ativos contratos seg. e ress.'!AG11:AH11)</f>
        <v>0</v>
      </c>
      <c r="E60" s="146"/>
    </row>
    <row r="61" spans="1:5" ht="15" customHeight="1">
      <c r="A61" s="97" t="s">
        <v>51</v>
      </c>
      <c r="D61" s="28">
        <f>+SUM('Ativos contratos seg. e ress.'!AI11:AJ11)</f>
        <v>0</v>
      </c>
      <c r="E61" s="146"/>
    </row>
    <row r="62" spans="1:5" ht="15" customHeight="1">
      <c r="A62" s="113" t="s">
        <v>53</v>
      </c>
      <c r="D62" s="28">
        <f>+SUM('Ativos contratos seg. e ress.'!AK11:AL11)</f>
        <v>0</v>
      </c>
      <c r="E62" s="146"/>
    </row>
    <row r="63" spans="1:5" ht="15" customHeight="1">
      <c r="A63" s="3" t="s">
        <v>54</v>
      </c>
      <c r="D63" s="28">
        <f>+D64+D69+D77</f>
        <v>0</v>
      </c>
      <c r="E63" s="146"/>
    </row>
    <row r="64" spans="1:5" ht="15" customHeight="1">
      <c r="A64" s="34" t="s">
        <v>42</v>
      </c>
      <c r="D64" s="28">
        <f>SUM(D65:D66)</f>
        <v>0</v>
      </c>
      <c r="E64" s="146"/>
    </row>
    <row r="65" spans="1:5" ht="15" customHeight="1">
      <c r="A65" s="96" t="s">
        <v>48</v>
      </c>
      <c r="D65" s="28">
        <f>+SUM('Ativos contratos seg. e ress.'!U16:V16)</f>
        <v>0</v>
      </c>
      <c r="E65" s="146"/>
    </row>
    <row r="66" spans="1:5" ht="15" customHeight="1">
      <c r="A66" s="96" t="s">
        <v>49</v>
      </c>
      <c r="D66" s="28">
        <f>SUM(D67:D68)</f>
        <v>0</v>
      </c>
      <c r="E66" s="146"/>
    </row>
    <row r="67" spans="1:5" ht="15" customHeight="1">
      <c r="A67" s="97" t="s">
        <v>50</v>
      </c>
      <c r="D67" s="28">
        <f>+SUM('Ativos contratos seg. e ress.'!W16:X16)</f>
        <v>0</v>
      </c>
      <c r="E67" s="146"/>
    </row>
    <row r="68" spans="1:5" ht="15" customHeight="1">
      <c r="A68" s="97" t="s">
        <v>51</v>
      </c>
      <c r="D68" s="28">
        <f>+SUM('Ativos contratos seg. e ress.'!Y16:Z16)</f>
        <v>0</v>
      </c>
      <c r="E68" s="146"/>
    </row>
    <row r="69" spans="1:5" s="130" customFormat="1" ht="15" customHeight="1">
      <c r="A69" s="99" t="s">
        <v>43</v>
      </c>
      <c r="D69" s="28">
        <f>+D70+D74</f>
        <v>0</v>
      </c>
      <c r="E69" s="146"/>
    </row>
    <row r="70" spans="1:5" s="130" customFormat="1" ht="15" customHeight="1">
      <c r="A70" s="96" t="s">
        <v>48</v>
      </c>
      <c r="D70" s="28">
        <f>SUM(D71:D73)</f>
        <v>0</v>
      </c>
      <c r="E70" s="146"/>
    </row>
    <row r="71" spans="1:5" s="130" customFormat="1" ht="15" customHeight="1">
      <c r="A71" s="97" t="s">
        <v>50</v>
      </c>
      <c r="D71" s="28">
        <f>+SUM('Ativos contratos seg. e ress.'!AA16:AB16)</f>
        <v>0</v>
      </c>
      <c r="E71" s="146"/>
    </row>
    <row r="72" spans="1:5" s="130" customFormat="1" ht="15" customHeight="1">
      <c r="A72" s="97" t="s">
        <v>51</v>
      </c>
      <c r="D72" s="28">
        <f>+SUM('Ativos contratos seg. e ress.'!AC16:AD16)</f>
        <v>0</v>
      </c>
      <c r="E72" s="146"/>
    </row>
    <row r="73" spans="1:5" s="130" customFormat="1" ht="15" customHeight="1">
      <c r="A73" s="97" t="s">
        <v>52</v>
      </c>
      <c r="D73" s="28">
        <f>+SUM('Ativos contratos seg. e ress.'!AE16:AF16)</f>
        <v>0</v>
      </c>
      <c r="E73" s="146"/>
    </row>
    <row r="74" spans="1:5" s="130" customFormat="1" ht="15" customHeight="1">
      <c r="A74" s="96" t="s">
        <v>49</v>
      </c>
      <c r="D74" s="28">
        <f>SUM(D75:D76)</f>
        <v>0</v>
      </c>
      <c r="E74" s="146"/>
    </row>
    <row r="75" spans="1:5" s="130" customFormat="1" ht="15" customHeight="1">
      <c r="A75" s="97" t="s">
        <v>50</v>
      </c>
      <c r="D75" s="28">
        <f>+SUM('Ativos contratos seg. e ress.'!AG16:AH16)</f>
        <v>0</v>
      </c>
      <c r="E75" s="146"/>
    </row>
    <row r="76" spans="1:5" s="130" customFormat="1" ht="15" customHeight="1">
      <c r="A76" s="97" t="s">
        <v>51</v>
      </c>
      <c r="D76" s="28">
        <f>+SUM('Ativos contratos seg. e ress.'!AI16:AJ16)</f>
        <v>0</v>
      </c>
      <c r="E76" s="146"/>
    </row>
    <row r="77" spans="1:5" s="130" customFormat="1" ht="15" customHeight="1">
      <c r="A77" s="99" t="s">
        <v>55</v>
      </c>
      <c r="D77" s="28">
        <f>+SUM('Ativos contratos seg. e ress.'!AK16:AL16)</f>
        <v>0</v>
      </c>
      <c r="E77" s="146"/>
    </row>
    <row r="78" spans="1:5" ht="15" customHeight="1">
      <c r="A78" s="66" t="s">
        <v>56</v>
      </c>
      <c r="B78" s="67"/>
      <c r="C78" s="67"/>
      <c r="D78" s="28">
        <f>+B78-C78</f>
        <v>0</v>
      </c>
      <c r="E78" s="142"/>
    </row>
    <row r="79" spans="1:5" ht="15" customHeight="1">
      <c r="A79" s="66" t="s">
        <v>57</v>
      </c>
      <c r="B79" s="67"/>
      <c r="C79" s="67"/>
      <c r="D79" s="28">
        <f t="shared" ref="D79:D90" si="1">+B79-C79</f>
        <v>0</v>
      </c>
      <c r="E79" s="168"/>
    </row>
    <row r="80" spans="1:5" ht="15" customHeight="1">
      <c r="A80" s="66" t="s">
        <v>58</v>
      </c>
      <c r="B80" s="28">
        <f>SUM(B81:B83)</f>
        <v>0</v>
      </c>
      <c r="C80" s="28">
        <f>SUM(C81:C83)</f>
        <v>0</v>
      </c>
      <c r="D80" s="28">
        <f t="shared" si="1"/>
        <v>0</v>
      </c>
      <c r="E80" s="168"/>
    </row>
    <row r="81" spans="1:5" ht="15" customHeight="1">
      <c r="A81" s="73" t="s">
        <v>59</v>
      </c>
      <c r="B81" s="67"/>
      <c r="C81" s="67"/>
      <c r="D81" s="28">
        <f t="shared" si="1"/>
        <v>0</v>
      </c>
      <c r="E81" s="168"/>
    </row>
    <row r="82" spans="1:5" ht="15" customHeight="1">
      <c r="A82" s="73" t="s">
        <v>60</v>
      </c>
      <c r="B82" s="67"/>
      <c r="C82" s="67"/>
      <c r="D82" s="28">
        <f t="shared" si="1"/>
        <v>0</v>
      </c>
      <c r="E82" s="168"/>
    </row>
    <row r="83" spans="1:5" ht="15" customHeight="1">
      <c r="A83" s="73" t="s">
        <v>61</v>
      </c>
      <c r="B83" s="67"/>
      <c r="C83" s="67"/>
      <c r="D83" s="28">
        <f t="shared" si="1"/>
        <v>0</v>
      </c>
      <c r="E83" s="168"/>
    </row>
    <row r="84" spans="1:5" ht="15" customHeight="1">
      <c r="A84" s="68" t="s">
        <v>62</v>
      </c>
      <c r="B84" s="28">
        <f>SUM(B85:B86)</f>
        <v>0</v>
      </c>
      <c r="C84" s="28">
        <f>SUM(C85:C86)</f>
        <v>0</v>
      </c>
      <c r="D84" s="28">
        <f t="shared" si="1"/>
        <v>0</v>
      </c>
      <c r="E84" s="168"/>
    </row>
    <row r="85" spans="1:5" ht="15" customHeight="1">
      <c r="A85" s="73" t="s">
        <v>63</v>
      </c>
      <c r="B85" s="67"/>
      <c r="C85" s="67"/>
      <c r="D85" s="28">
        <f t="shared" si="1"/>
        <v>0</v>
      </c>
      <c r="E85" s="168"/>
    </row>
    <row r="86" spans="1:5" ht="15" customHeight="1">
      <c r="A86" s="73" t="s">
        <v>64</v>
      </c>
      <c r="B86" s="67"/>
      <c r="C86" s="67"/>
      <c r="D86" s="28">
        <f t="shared" si="1"/>
        <v>0</v>
      </c>
      <c r="E86" s="168"/>
    </row>
    <row r="87" spans="1:5" ht="15" customHeight="1">
      <c r="A87" s="66" t="s">
        <v>65</v>
      </c>
      <c r="B87" s="67"/>
      <c r="C87" s="67"/>
      <c r="D87" s="28">
        <f t="shared" si="1"/>
        <v>0</v>
      </c>
      <c r="E87" s="168"/>
    </row>
    <row r="88" spans="1:5" ht="15" customHeight="1">
      <c r="A88" s="66" t="s">
        <v>66</v>
      </c>
      <c r="B88" s="67"/>
      <c r="C88" s="67"/>
      <c r="D88" s="28">
        <f t="shared" si="1"/>
        <v>0</v>
      </c>
      <c r="E88" s="168"/>
    </row>
    <row r="89" spans="1:5" ht="15" customHeight="1">
      <c r="A89" s="66" t="s">
        <v>67</v>
      </c>
      <c r="B89" s="67"/>
      <c r="C89" s="67"/>
      <c r="D89" s="28">
        <f t="shared" si="1"/>
        <v>0</v>
      </c>
    </row>
    <row r="90" spans="1:5" ht="15" customHeight="1">
      <c r="A90" s="7" t="s">
        <v>68</v>
      </c>
      <c r="B90" s="157">
        <f>+B6+B7+B11+B17+B23+B28+B32+B35+B36+B37+B38+B39+D40+D44+D48+D63+B78+B79+B80+B84+B87+B88+B89</f>
        <v>0</v>
      </c>
      <c r="C90" s="157">
        <f>+C6+C7+C11+C17+C23+C28+C32+C35+C36+C37+C38+C39+C78+C79+C80+C84+C87+C88+C89</f>
        <v>0</v>
      </c>
      <c r="D90" s="157">
        <f t="shared" si="1"/>
        <v>0</v>
      </c>
    </row>
  </sheetData>
  <sheetProtection password="C69E" sheet="1" objects="1" scenarios="1"/>
  <customSheetViews>
    <customSheetView guid="{84D3E2DF-28A6-47FC-805B-47962D6563D3}" showGridLines="0" showRuler="0" topLeftCell="A4">
      <selection activeCell="A28" sqref="A28"/>
      <pageMargins left="0" right="0" top="0" bottom="0" header="0" footer="0"/>
      <pageSetup paperSize="9" orientation="portrait" r:id="rId1"/>
      <headerFooter alignWithMargins="0"/>
    </customSheetView>
  </customSheetViews>
  <phoneticPr fontId="0" type="noConversion"/>
  <dataValidations count="1">
    <dataValidation type="decimal" allowBlank="1" showInputMessage="1" showErrorMessage="1" errorTitle="Activo Bruto" error="Esta célula deverá conter um valor numérico" sqref="B85:C89 B81:C83 B12:C31 B33:C39 B6:C6 B8:C10 B78:C79" xr:uid="{00000000-0002-0000-0100-000000000000}">
      <formula1>-9.99999999999999E+76</formula1>
      <formula2>9.99999999999999E+69</formula2>
    </dataValidation>
  </dataValidations>
  <pageMargins left="0.75" right="0.75" top="1" bottom="1" header="0" footer="0"/>
  <pageSetup paperSize="9" orientation="portrait" r:id="rId2"/>
  <headerFooter alignWithMargins="0"/>
  <ignoredErrors>
    <ignoredError sqref="D50 D65" formula="1"/>
  </ignoredError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22">
    <pageSetUpPr fitToPage="1"/>
  </sheetPr>
  <dimension ref="A1:E136"/>
  <sheetViews>
    <sheetView showGridLines="0" zoomScaleNormal="100" workbookViewId="0"/>
  </sheetViews>
  <sheetFormatPr defaultColWidth="10.7109375" defaultRowHeight="10.15"/>
  <cols>
    <col min="1" max="1" width="79.5703125" style="123" bestFit="1" customWidth="1"/>
    <col min="2" max="4" width="18.28515625" style="2" customWidth="1"/>
    <col min="5" max="16384" width="10.7109375" style="2"/>
  </cols>
  <sheetData>
    <row r="1" spans="1:4">
      <c r="A1" s="105" t="s">
        <v>368</v>
      </c>
    </row>
    <row r="2" spans="1:4">
      <c r="A2" s="106" t="s">
        <v>1</v>
      </c>
      <c r="B2" s="43" t="str">
        <f>IF(+Cabeçalho!B2=0,"",Cabeçalho!B2)</f>
        <v/>
      </c>
    </row>
    <row r="3" spans="1:4">
      <c r="A3" s="106" t="s">
        <v>2</v>
      </c>
      <c r="B3" s="61" t="str">
        <f>IF(+Cabeçalho!B3=0,"",Cabeçalho!B3)</f>
        <v/>
      </c>
    </row>
    <row r="4" spans="1:4">
      <c r="A4" s="107" t="s">
        <v>10</v>
      </c>
      <c r="B4" s="13"/>
    </row>
    <row r="5" spans="1:4" s="9" customFormat="1" ht="61.15">
      <c r="A5" s="127" t="s">
        <v>369</v>
      </c>
      <c r="B5" s="55" t="s">
        <v>370</v>
      </c>
      <c r="C5" s="165" t="s">
        <v>215</v>
      </c>
      <c r="D5" s="56" t="s">
        <v>338</v>
      </c>
    </row>
    <row r="6" spans="1:4" s="9" customFormat="1" ht="12.6" customHeight="1">
      <c r="A6" s="108" t="s">
        <v>262</v>
      </c>
      <c r="B6" s="28">
        <f>SUM(C6:D6)</f>
        <v>0</v>
      </c>
      <c r="C6" s="28">
        <f>+C7+C10</f>
        <v>0</v>
      </c>
      <c r="D6" s="104"/>
    </row>
    <row r="7" spans="1:4" s="9" customFormat="1" ht="12.6" customHeight="1">
      <c r="A7" s="109" t="s">
        <v>42</v>
      </c>
      <c r="B7" s="28">
        <f t="shared" ref="B7:B70" si="0">SUM(C7:D7)</f>
        <v>0</v>
      </c>
      <c r="C7" s="28">
        <f>+C8+C9</f>
        <v>0</v>
      </c>
      <c r="D7" s="104"/>
    </row>
    <row r="8" spans="1:4" s="9" customFormat="1" ht="12.6" customHeight="1">
      <c r="A8" s="120" t="s">
        <v>308</v>
      </c>
      <c r="B8" s="28">
        <f t="shared" si="0"/>
        <v>0</v>
      </c>
      <c r="C8" s="67"/>
      <c r="D8" s="104"/>
    </row>
    <row r="9" spans="1:4" s="9" customFormat="1" ht="12.6" customHeight="1">
      <c r="A9" s="120" t="s">
        <v>309</v>
      </c>
      <c r="B9" s="28">
        <f t="shared" si="0"/>
        <v>0</v>
      </c>
      <c r="C9" s="67"/>
      <c r="D9" s="104"/>
    </row>
    <row r="10" spans="1:4" s="9" customFormat="1" ht="12.6" customHeight="1">
      <c r="A10" s="113" t="s">
        <v>73</v>
      </c>
      <c r="B10" s="28">
        <f t="shared" si="0"/>
        <v>0</v>
      </c>
      <c r="C10" s="28">
        <f>+C11+C14+C17+C20</f>
        <v>0</v>
      </c>
      <c r="D10" s="104"/>
    </row>
    <row r="11" spans="1:4" s="9" customFormat="1" ht="12.6" customHeight="1">
      <c r="A11" s="110" t="s">
        <v>310</v>
      </c>
      <c r="B11" s="28">
        <f t="shared" si="0"/>
        <v>0</v>
      </c>
      <c r="C11" s="28">
        <f>+C12+C13</f>
        <v>0</v>
      </c>
      <c r="D11" s="104"/>
    </row>
    <row r="12" spans="1:4" s="9" customFormat="1" ht="12.6" customHeight="1">
      <c r="A12" s="119" t="s">
        <v>308</v>
      </c>
      <c r="B12" s="28">
        <f t="shared" si="0"/>
        <v>0</v>
      </c>
      <c r="C12" s="67"/>
      <c r="D12" s="104"/>
    </row>
    <row r="13" spans="1:4" s="9" customFormat="1" ht="12.6" customHeight="1">
      <c r="A13" s="119" t="s">
        <v>309</v>
      </c>
      <c r="B13" s="28">
        <f t="shared" si="0"/>
        <v>0</v>
      </c>
      <c r="C13" s="67"/>
      <c r="D13" s="104"/>
    </row>
    <row r="14" spans="1:4" s="9" customFormat="1" ht="12.6" customHeight="1">
      <c r="A14" s="110" t="s">
        <v>311</v>
      </c>
      <c r="B14" s="28">
        <f t="shared" si="0"/>
        <v>0</v>
      </c>
      <c r="C14" s="28">
        <f>+C15+C16</f>
        <v>0</v>
      </c>
      <c r="D14" s="104"/>
    </row>
    <row r="15" spans="1:4" s="9" customFormat="1" ht="12.6" customHeight="1">
      <c r="A15" s="119" t="s">
        <v>308</v>
      </c>
      <c r="B15" s="28">
        <f t="shared" si="0"/>
        <v>0</v>
      </c>
      <c r="C15" s="67"/>
      <c r="D15" s="104"/>
    </row>
    <row r="16" spans="1:4" s="9" customFormat="1" ht="12.6" customHeight="1">
      <c r="A16" s="119" t="s">
        <v>309</v>
      </c>
      <c r="B16" s="28">
        <f t="shared" si="0"/>
        <v>0</v>
      </c>
      <c r="C16" s="67"/>
      <c r="D16" s="104"/>
    </row>
    <row r="17" spans="1:4" s="9" customFormat="1" ht="12.6" customHeight="1">
      <c r="A17" s="110" t="s">
        <v>312</v>
      </c>
      <c r="B17" s="28">
        <f t="shared" si="0"/>
        <v>0</v>
      </c>
      <c r="C17" s="28">
        <f>+C18+C19</f>
        <v>0</v>
      </c>
      <c r="D17" s="104"/>
    </row>
    <row r="18" spans="1:4" s="9" customFormat="1" ht="12.6" customHeight="1">
      <c r="A18" s="119" t="s">
        <v>308</v>
      </c>
      <c r="B18" s="28">
        <f t="shared" si="0"/>
        <v>0</v>
      </c>
      <c r="C18" s="67"/>
      <c r="D18" s="104"/>
    </row>
    <row r="19" spans="1:4" s="9" customFormat="1" ht="12.6" customHeight="1">
      <c r="A19" s="119" t="s">
        <v>309</v>
      </c>
      <c r="B19" s="28">
        <f t="shared" si="0"/>
        <v>0</v>
      </c>
      <c r="C19" s="67"/>
      <c r="D19" s="104"/>
    </row>
    <row r="20" spans="1:4" s="9" customFormat="1" ht="12.6" customHeight="1">
      <c r="A20" s="111" t="s">
        <v>313</v>
      </c>
      <c r="B20" s="28">
        <f t="shared" si="0"/>
        <v>0</v>
      </c>
      <c r="C20" s="28">
        <f>+C21+C22</f>
        <v>0</v>
      </c>
      <c r="D20" s="104"/>
    </row>
    <row r="21" spans="1:4" s="9" customFormat="1" ht="12.6" customHeight="1">
      <c r="A21" s="119" t="s">
        <v>308</v>
      </c>
      <c r="B21" s="28">
        <f t="shared" si="0"/>
        <v>0</v>
      </c>
      <c r="C21" s="67"/>
      <c r="D21" s="104"/>
    </row>
    <row r="22" spans="1:4" s="9" customFormat="1" ht="12.6" customHeight="1">
      <c r="A22" s="119" t="s">
        <v>309</v>
      </c>
      <c r="B22" s="28">
        <f t="shared" si="0"/>
        <v>0</v>
      </c>
      <c r="C22" s="67"/>
      <c r="D22" s="104"/>
    </row>
    <row r="23" spans="1:4" s="9" customFormat="1" ht="12.6" customHeight="1">
      <c r="A23" s="112" t="s">
        <v>263</v>
      </c>
      <c r="B23" s="28">
        <f t="shared" si="0"/>
        <v>0</v>
      </c>
      <c r="C23" s="28">
        <f>+C24+C31+C34+C37</f>
        <v>0</v>
      </c>
      <c r="D23" s="104"/>
    </row>
    <row r="24" spans="1:4" s="9" customFormat="1" ht="12.6" customHeight="1">
      <c r="A24" s="113" t="s">
        <v>314</v>
      </c>
      <c r="B24" s="28">
        <f t="shared" si="0"/>
        <v>0</v>
      </c>
      <c r="C24" s="28">
        <f>+C25+C28</f>
        <v>0</v>
      </c>
      <c r="D24" s="104"/>
    </row>
    <row r="25" spans="1:4" s="9" customFormat="1" ht="12.6" customHeight="1">
      <c r="A25" s="114" t="s">
        <v>315</v>
      </c>
      <c r="B25" s="28">
        <f t="shared" si="0"/>
        <v>0</v>
      </c>
      <c r="C25" s="28">
        <f>+C26+C27</f>
        <v>0</v>
      </c>
      <c r="D25" s="104"/>
    </row>
    <row r="26" spans="1:4" s="9" customFormat="1" ht="12.6" customHeight="1">
      <c r="A26" s="119" t="s">
        <v>308</v>
      </c>
      <c r="B26" s="28">
        <f t="shared" si="0"/>
        <v>0</v>
      </c>
      <c r="C26" s="67"/>
      <c r="D26" s="104"/>
    </row>
    <row r="27" spans="1:4" s="9" customFormat="1" ht="12.6" customHeight="1">
      <c r="A27" s="119" t="s">
        <v>309</v>
      </c>
      <c r="B27" s="28">
        <f t="shared" si="0"/>
        <v>0</v>
      </c>
      <c r="C27" s="67"/>
      <c r="D27" s="104"/>
    </row>
    <row r="28" spans="1:4" s="9" customFormat="1" ht="12.6" customHeight="1">
      <c r="A28" s="114" t="s">
        <v>316</v>
      </c>
      <c r="B28" s="28">
        <f t="shared" si="0"/>
        <v>0</v>
      </c>
      <c r="C28" s="28">
        <f>+C29+C30</f>
        <v>0</v>
      </c>
      <c r="D28" s="104"/>
    </row>
    <row r="29" spans="1:4" s="9" customFormat="1" ht="12.6" customHeight="1">
      <c r="A29" s="119" t="s">
        <v>308</v>
      </c>
      <c r="B29" s="28">
        <f t="shared" si="0"/>
        <v>0</v>
      </c>
      <c r="C29" s="67"/>
      <c r="D29" s="104"/>
    </row>
    <row r="30" spans="1:4" s="9" customFormat="1" ht="12.6" customHeight="1">
      <c r="A30" s="119" t="s">
        <v>309</v>
      </c>
      <c r="B30" s="28">
        <f t="shared" si="0"/>
        <v>0</v>
      </c>
      <c r="C30" s="67"/>
      <c r="D30" s="104"/>
    </row>
    <row r="31" spans="1:4" s="9" customFormat="1" ht="12.6" customHeight="1">
      <c r="A31" s="113" t="s">
        <v>317</v>
      </c>
      <c r="B31" s="28">
        <f t="shared" si="0"/>
        <v>0</v>
      </c>
      <c r="C31" s="28">
        <f>+C32+C33</f>
        <v>0</v>
      </c>
      <c r="D31" s="104"/>
    </row>
    <row r="32" spans="1:4" s="9" customFormat="1" ht="12.6" customHeight="1">
      <c r="A32" s="120" t="s">
        <v>308</v>
      </c>
      <c r="B32" s="28">
        <f t="shared" si="0"/>
        <v>0</v>
      </c>
      <c r="C32" s="67"/>
      <c r="D32" s="104"/>
    </row>
    <row r="33" spans="1:4" s="9" customFormat="1" ht="12.6" customHeight="1">
      <c r="A33" s="120" t="s">
        <v>309</v>
      </c>
      <c r="B33" s="28">
        <f t="shared" si="0"/>
        <v>0</v>
      </c>
      <c r="C33" s="67"/>
      <c r="D33" s="104"/>
    </row>
    <row r="34" spans="1:4" s="9" customFormat="1" ht="12.6" customHeight="1">
      <c r="A34" s="113" t="s">
        <v>318</v>
      </c>
      <c r="B34" s="28">
        <f t="shared" si="0"/>
        <v>0</v>
      </c>
      <c r="C34" s="28">
        <f>+C35+C36</f>
        <v>0</v>
      </c>
      <c r="D34" s="104"/>
    </row>
    <row r="35" spans="1:4" s="9" customFormat="1" ht="12.6" customHeight="1">
      <c r="A35" s="120" t="s">
        <v>308</v>
      </c>
      <c r="B35" s="28">
        <f t="shared" si="0"/>
        <v>0</v>
      </c>
      <c r="C35" s="67"/>
      <c r="D35" s="104"/>
    </row>
    <row r="36" spans="1:4" s="9" customFormat="1" ht="12.6" customHeight="1">
      <c r="A36" s="120" t="s">
        <v>309</v>
      </c>
      <c r="B36" s="28">
        <f t="shared" si="0"/>
        <v>0</v>
      </c>
      <c r="C36" s="67"/>
      <c r="D36" s="104"/>
    </row>
    <row r="37" spans="1:4" s="9" customFormat="1" ht="12.6" customHeight="1">
      <c r="A37" s="113" t="s">
        <v>319</v>
      </c>
      <c r="B37" s="28">
        <f t="shared" si="0"/>
        <v>0</v>
      </c>
      <c r="C37" s="28">
        <f>+C38+C39</f>
        <v>0</v>
      </c>
      <c r="D37" s="104"/>
    </row>
    <row r="38" spans="1:4" s="9" customFormat="1" ht="12.6" customHeight="1">
      <c r="A38" s="120" t="s">
        <v>308</v>
      </c>
      <c r="B38" s="28">
        <f t="shared" si="0"/>
        <v>0</v>
      </c>
      <c r="C38" s="67"/>
      <c r="D38" s="104"/>
    </row>
    <row r="39" spans="1:4" s="9" customFormat="1" ht="12.6" customHeight="1">
      <c r="A39" s="120" t="s">
        <v>309</v>
      </c>
      <c r="B39" s="28">
        <f t="shared" si="0"/>
        <v>0</v>
      </c>
      <c r="C39" s="67"/>
      <c r="D39" s="104"/>
    </row>
    <row r="40" spans="1:4" s="9" customFormat="1" ht="12.6" customHeight="1">
      <c r="A40" s="112" t="s">
        <v>264</v>
      </c>
      <c r="B40" s="28">
        <f t="shared" si="0"/>
        <v>0</v>
      </c>
      <c r="C40" s="28">
        <f>+C41+C44+C47+C50</f>
        <v>0</v>
      </c>
      <c r="D40" s="104"/>
    </row>
    <row r="41" spans="1:4" s="9" customFormat="1" ht="12.6" customHeight="1">
      <c r="A41" s="113" t="s">
        <v>320</v>
      </c>
      <c r="B41" s="28">
        <f t="shared" si="0"/>
        <v>0</v>
      </c>
      <c r="C41" s="28">
        <f>+C42+C43</f>
        <v>0</v>
      </c>
      <c r="D41" s="104"/>
    </row>
    <row r="42" spans="1:4" s="9" customFormat="1" ht="12.6" customHeight="1">
      <c r="A42" s="120" t="s">
        <v>308</v>
      </c>
      <c r="B42" s="28">
        <f t="shared" si="0"/>
        <v>0</v>
      </c>
      <c r="C42" s="67"/>
      <c r="D42" s="104"/>
    </row>
    <row r="43" spans="1:4" s="9" customFormat="1" ht="12.6" customHeight="1">
      <c r="A43" s="120" t="s">
        <v>309</v>
      </c>
      <c r="B43" s="28">
        <f t="shared" si="0"/>
        <v>0</v>
      </c>
      <c r="C43" s="67"/>
      <c r="D43" s="104"/>
    </row>
    <row r="44" spans="1:4" s="9" customFormat="1" ht="12.6" customHeight="1">
      <c r="A44" s="113" t="s">
        <v>321</v>
      </c>
      <c r="B44" s="28">
        <f t="shared" si="0"/>
        <v>0</v>
      </c>
      <c r="C44" s="28">
        <f>+C45+C46</f>
        <v>0</v>
      </c>
      <c r="D44" s="104"/>
    </row>
    <row r="45" spans="1:4" s="9" customFormat="1" ht="12.6" customHeight="1">
      <c r="A45" s="120" t="s">
        <v>308</v>
      </c>
      <c r="B45" s="28">
        <f t="shared" si="0"/>
        <v>0</v>
      </c>
      <c r="C45" s="67"/>
      <c r="D45" s="104"/>
    </row>
    <row r="46" spans="1:4" s="9" customFormat="1" ht="12.6" customHeight="1">
      <c r="A46" s="120" t="s">
        <v>309</v>
      </c>
      <c r="B46" s="28">
        <f t="shared" si="0"/>
        <v>0</v>
      </c>
      <c r="C46" s="67"/>
      <c r="D46" s="104"/>
    </row>
    <row r="47" spans="1:4" s="9" customFormat="1" ht="12.6" customHeight="1">
      <c r="A47" s="113" t="s">
        <v>322</v>
      </c>
      <c r="B47" s="28">
        <f t="shared" si="0"/>
        <v>0</v>
      </c>
      <c r="C47" s="28">
        <f>+C48+C49</f>
        <v>0</v>
      </c>
      <c r="D47" s="104"/>
    </row>
    <row r="48" spans="1:4" s="9" customFormat="1" ht="12.6" customHeight="1">
      <c r="A48" s="120" t="s">
        <v>308</v>
      </c>
      <c r="B48" s="28">
        <f t="shared" si="0"/>
        <v>0</v>
      </c>
      <c r="C48" s="67"/>
      <c r="D48" s="104"/>
    </row>
    <row r="49" spans="1:4" s="9" customFormat="1" ht="12.6" customHeight="1">
      <c r="A49" s="120" t="s">
        <v>309</v>
      </c>
      <c r="B49" s="28">
        <f t="shared" si="0"/>
        <v>0</v>
      </c>
      <c r="C49" s="67"/>
      <c r="D49" s="104"/>
    </row>
    <row r="50" spans="1:4" s="9" customFormat="1" ht="12.6" customHeight="1">
      <c r="A50" s="113" t="s">
        <v>323</v>
      </c>
      <c r="B50" s="28">
        <f t="shared" si="0"/>
        <v>0</v>
      </c>
      <c r="C50" s="28">
        <f>+C51+C52</f>
        <v>0</v>
      </c>
      <c r="D50" s="104"/>
    </row>
    <row r="51" spans="1:4" s="9" customFormat="1" ht="12.6" customHeight="1">
      <c r="A51" s="120" t="s">
        <v>308</v>
      </c>
      <c r="B51" s="28">
        <f t="shared" si="0"/>
        <v>0</v>
      </c>
      <c r="C51" s="67"/>
      <c r="D51" s="104"/>
    </row>
    <row r="52" spans="1:4" s="9" customFormat="1" ht="12.6" customHeight="1">
      <c r="A52" s="120" t="s">
        <v>309</v>
      </c>
      <c r="B52" s="28">
        <f t="shared" si="0"/>
        <v>0</v>
      </c>
      <c r="C52" s="67"/>
      <c r="D52" s="104"/>
    </row>
    <row r="53" spans="1:4" s="9" customFormat="1" ht="12.6" customHeight="1">
      <c r="A53" s="112" t="s">
        <v>265</v>
      </c>
      <c r="B53" s="28">
        <f t="shared" si="0"/>
        <v>0</v>
      </c>
      <c r="C53" s="28">
        <f>+C54+C57</f>
        <v>0</v>
      </c>
      <c r="D53" s="104"/>
    </row>
    <row r="54" spans="1:4" s="9" customFormat="1" ht="12.6" customHeight="1">
      <c r="A54" s="113" t="s">
        <v>324</v>
      </c>
      <c r="B54" s="28">
        <f t="shared" si="0"/>
        <v>0</v>
      </c>
      <c r="C54" s="28">
        <f>+C55+C56</f>
        <v>0</v>
      </c>
      <c r="D54" s="104"/>
    </row>
    <row r="55" spans="1:4" s="9" customFormat="1" ht="12.6" customHeight="1">
      <c r="A55" s="120" t="s">
        <v>308</v>
      </c>
      <c r="B55" s="28">
        <f t="shared" si="0"/>
        <v>0</v>
      </c>
      <c r="C55" s="67"/>
      <c r="D55" s="104"/>
    </row>
    <row r="56" spans="1:4" s="9" customFormat="1" ht="12.6" customHeight="1">
      <c r="A56" s="120" t="s">
        <v>309</v>
      </c>
      <c r="B56" s="28">
        <f t="shared" si="0"/>
        <v>0</v>
      </c>
      <c r="C56" s="67"/>
      <c r="D56" s="104"/>
    </row>
    <row r="57" spans="1:4" s="9" customFormat="1" ht="12.6" customHeight="1">
      <c r="A57" s="113" t="s">
        <v>325</v>
      </c>
      <c r="B57" s="28">
        <f t="shared" si="0"/>
        <v>0</v>
      </c>
      <c r="C57" s="28">
        <f>+C58+C61+C64</f>
        <v>0</v>
      </c>
      <c r="D57" s="104"/>
    </row>
    <row r="58" spans="1:4" s="9" customFormat="1" ht="12.6" customHeight="1">
      <c r="A58" s="114" t="s">
        <v>326</v>
      </c>
      <c r="B58" s="28">
        <f t="shared" si="0"/>
        <v>0</v>
      </c>
      <c r="C58" s="28">
        <f>+C59+C60</f>
        <v>0</v>
      </c>
      <c r="D58" s="104"/>
    </row>
    <row r="59" spans="1:4" s="9" customFormat="1" ht="12.6" customHeight="1">
      <c r="A59" s="119" t="s">
        <v>308</v>
      </c>
      <c r="B59" s="28">
        <f t="shared" si="0"/>
        <v>0</v>
      </c>
      <c r="C59" s="67"/>
      <c r="D59" s="104"/>
    </row>
    <row r="60" spans="1:4" s="9" customFormat="1" ht="12.6" customHeight="1">
      <c r="A60" s="119" t="s">
        <v>309</v>
      </c>
      <c r="B60" s="28">
        <f t="shared" si="0"/>
        <v>0</v>
      </c>
      <c r="C60" s="67"/>
      <c r="D60" s="104"/>
    </row>
    <row r="61" spans="1:4" s="9" customFormat="1" ht="12.6" customHeight="1">
      <c r="A61" s="114" t="s">
        <v>327</v>
      </c>
      <c r="B61" s="28">
        <f t="shared" si="0"/>
        <v>0</v>
      </c>
      <c r="C61" s="28">
        <f>+C62+C63</f>
        <v>0</v>
      </c>
      <c r="D61" s="104"/>
    </row>
    <row r="62" spans="1:4" s="9" customFormat="1" ht="12.6" customHeight="1">
      <c r="A62" s="119" t="s">
        <v>308</v>
      </c>
      <c r="B62" s="28">
        <f t="shared" si="0"/>
        <v>0</v>
      </c>
      <c r="C62" s="67"/>
      <c r="D62" s="104"/>
    </row>
    <row r="63" spans="1:4" s="9" customFormat="1" ht="12.6" customHeight="1">
      <c r="A63" s="119" t="s">
        <v>309</v>
      </c>
      <c r="B63" s="28">
        <f t="shared" si="0"/>
        <v>0</v>
      </c>
      <c r="C63" s="67"/>
      <c r="D63" s="104"/>
    </row>
    <row r="64" spans="1:4" s="9" customFormat="1" ht="12.6" customHeight="1">
      <c r="A64" s="115" t="s">
        <v>328</v>
      </c>
      <c r="B64" s="28">
        <f t="shared" si="0"/>
        <v>0</v>
      </c>
      <c r="C64" s="28">
        <f>+C65+C66</f>
        <v>0</v>
      </c>
      <c r="D64" s="104"/>
    </row>
    <row r="65" spans="1:4" s="9" customFormat="1" ht="12.6" customHeight="1">
      <c r="A65" s="119" t="s">
        <v>308</v>
      </c>
      <c r="B65" s="28">
        <f t="shared" si="0"/>
        <v>0</v>
      </c>
      <c r="C65" s="67"/>
      <c r="D65" s="104"/>
    </row>
    <row r="66" spans="1:4" s="9" customFormat="1" ht="12.6" customHeight="1">
      <c r="A66" s="119" t="s">
        <v>309</v>
      </c>
      <c r="B66" s="28">
        <f t="shared" si="0"/>
        <v>0</v>
      </c>
      <c r="C66" s="67"/>
      <c r="D66" s="104"/>
    </row>
    <row r="67" spans="1:4" s="9" customFormat="1" ht="12.6" customHeight="1">
      <c r="A67" s="133" t="s">
        <v>266</v>
      </c>
      <c r="B67" s="157">
        <f t="shared" si="0"/>
        <v>0</v>
      </c>
      <c r="C67" s="157">
        <f>+C6-C23+C40-C53</f>
        <v>0</v>
      </c>
      <c r="D67" s="104"/>
    </row>
    <row r="68" spans="1:4" s="9" customFormat="1" ht="12.6" customHeight="1">
      <c r="A68" s="112" t="s">
        <v>267</v>
      </c>
      <c r="B68" s="28">
        <f t="shared" si="0"/>
        <v>0</v>
      </c>
      <c r="C68" s="28">
        <f>+C69+C70</f>
        <v>0</v>
      </c>
      <c r="D68" s="104"/>
    </row>
    <row r="69" spans="1:4" s="9" customFormat="1" ht="12.6" customHeight="1">
      <c r="A69" s="120" t="s">
        <v>308</v>
      </c>
      <c r="B69" s="28">
        <f t="shared" si="0"/>
        <v>0</v>
      </c>
      <c r="C69" s="67"/>
      <c r="D69" s="104"/>
    </row>
    <row r="70" spans="1:4" s="9" customFormat="1" ht="12.6" customHeight="1">
      <c r="A70" s="120" t="s">
        <v>309</v>
      </c>
      <c r="B70" s="28">
        <f t="shared" si="0"/>
        <v>0</v>
      </c>
      <c r="C70" s="67"/>
      <c r="D70" s="104"/>
    </row>
    <row r="71" spans="1:4" s="9" customFormat="1" ht="12.6" customHeight="1">
      <c r="A71" s="112" t="s">
        <v>268</v>
      </c>
      <c r="B71" s="28">
        <f t="shared" ref="B71:B134" si="1">SUM(C71:D71)</f>
        <v>0</v>
      </c>
      <c r="C71" s="28">
        <f>+C72+C73</f>
        <v>0</v>
      </c>
      <c r="D71" s="104"/>
    </row>
    <row r="72" spans="1:4" s="9" customFormat="1" ht="12.6" customHeight="1">
      <c r="A72" s="120" t="s">
        <v>308</v>
      </c>
      <c r="B72" s="28">
        <f t="shared" si="1"/>
        <v>0</v>
      </c>
      <c r="C72" s="67"/>
      <c r="D72" s="104"/>
    </row>
    <row r="73" spans="1:4" s="9" customFormat="1" ht="12.6" customHeight="1">
      <c r="A73" s="120" t="s">
        <v>309</v>
      </c>
      <c r="B73" s="28">
        <f t="shared" si="1"/>
        <v>0</v>
      </c>
      <c r="C73" s="67"/>
      <c r="D73" s="104"/>
    </row>
    <row r="74" spans="1:4" s="9" customFormat="1" ht="12.6" customHeight="1">
      <c r="A74" s="112" t="s">
        <v>269</v>
      </c>
      <c r="B74" s="28">
        <f t="shared" si="1"/>
        <v>0</v>
      </c>
      <c r="C74" s="28">
        <f>+C75+C76</f>
        <v>0</v>
      </c>
      <c r="D74" s="104"/>
    </row>
    <row r="75" spans="1:4" s="9" customFormat="1" ht="12.6" customHeight="1">
      <c r="A75" s="120" t="s">
        <v>308</v>
      </c>
      <c r="B75" s="28">
        <f t="shared" si="1"/>
        <v>0</v>
      </c>
      <c r="C75" s="67"/>
      <c r="D75" s="104"/>
    </row>
    <row r="76" spans="1:4" s="9" customFormat="1" ht="12.6" customHeight="1">
      <c r="A76" s="120" t="s">
        <v>309</v>
      </c>
      <c r="B76" s="28">
        <f t="shared" si="1"/>
        <v>0</v>
      </c>
      <c r="C76" s="67"/>
      <c r="D76" s="104"/>
    </row>
    <row r="77" spans="1:4" ht="12.6" customHeight="1">
      <c r="A77" s="112" t="s">
        <v>270</v>
      </c>
      <c r="B77" s="28">
        <f t="shared" si="1"/>
        <v>0</v>
      </c>
      <c r="C77" s="28">
        <f>+C78+C79</f>
        <v>0</v>
      </c>
      <c r="D77" s="104"/>
    </row>
    <row r="78" spans="1:4" ht="12.6" customHeight="1">
      <c r="A78" s="120" t="s">
        <v>308</v>
      </c>
      <c r="B78" s="28">
        <f t="shared" si="1"/>
        <v>0</v>
      </c>
      <c r="C78" s="67"/>
      <c r="D78" s="104"/>
    </row>
    <row r="79" spans="1:4" ht="12.6" customHeight="1">
      <c r="A79" s="120" t="s">
        <v>309</v>
      </c>
      <c r="B79" s="28">
        <f t="shared" si="1"/>
        <v>0</v>
      </c>
      <c r="C79" s="67"/>
      <c r="D79" s="104"/>
    </row>
    <row r="80" spans="1:4" s="11" customFormat="1" ht="12.6" customHeight="1">
      <c r="A80" s="133" t="s">
        <v>271</v>
      </c>
      <c r="B80" s="157">
        <f t="shared" si="1"/>
        <v>0</v>
      </c>
      <c r="C80" s="157">
        <f>+C68+C74-C71-C77</f>
        <v>0</v>
      </c>
      <c r="D80" s="104"/>
    </row>
    <row r="81" spans="1:4" s="11" customFormat="1" ht="20.45">
      <c r="A81" s="116" t="s">
        <v>339</v>
      </c>
      <c r="B81" s="28">
        <f t="shared" si="1"/>
        <v>0</v>
      </c>
      <c r="C81" s="46"/>
      <c r="D81" s="67"/>
    </row>
    <row r="82" spans="1:4" ht="12.6" customHeight="1">
      <c r="A82" s="117" t="s">
        <v>273</v>
      </c>
      <c r="B82" s="28">
        <f t="shared" si="1"/>
        <v>0</v>
      </c>
      <c r="C82" s="28">
        <f>+C83+C87+C86</f>
        <v>0</v>
      </c>
      <c r="D82" s="28">
        <f>D83+D87+D86</f>
        <v>0</v>
      </c>
    </row>
    <row r="83" spans="1:4" ht="12.6" customHeight="1">
      <c r="A83" s="118" t="s">
        <v>274</v>
      </c>
      <c r="B83" s="28">
        <f t="shared" si="1"/>
        <v>0</v>
      </c>
      <c r="C83" s="28">
        <f>+C84+C85</f>
        <v>0</v>
      </c>
      <c r="D83" s="67"/>
    </row>
    <row r="84" spans="1:4" s="11" customFormat="1" ht="12.6" customHeight="1">
      <c r="A84" s="119" t="s">
        <v>308</v>
      </c>
      <c r="B84" s="28">
        <f t="shared" si="1"/>
        <v>0</v>
      </c>
      <c r="C84" s="67"/>
      <c r="D84" s="41"/>
    </row>
    <row r="85" spans="1:4" ht="12.6" customHeight="1">
      <c r="A85" s="119" t="s">
        <v>309</v>
      </c>
      <c r="B85" s="28">
        <f t="shared" si="1"/>
        <v>0</v>
      </c>
      <c r="C85" s="67"/>
      <c r="D85" s="41"/>
    </row>
    <row r="86" spans="1:4" ht="12.6" customHeight="1">
      <c r="A86" s="118" t="s">
        <v>275</v>
      </c>
      <c r="B86" s="28">
        <f t="shared" si="1"/>
        <v>0</v>
      </c>
      <c r="C86" s="67"/>
      <c r="D86" s="67"/>
    </row>
    <row r="87" spans="1:4" s="11" customFormat="1" ht="12.6" customHeight="1">
      <c r="A87" s="118" t="s">
        <v>25</v>
      </c>
      <c r="B87" s="28">
        <f t="shared" si="1"/>
        <v>0</v>
      </c>
      <c r="C87" s="28">
        <f>+C88+C89</f>
        <v>0</v>
      </c>
      <c r="D87" s="67"/>
    </row>
    <row r="88" spans="1:4" s="11" customFormat="1" ht="12.6" customHeight="1">
      <c r="A88" s="120" t="s">
        <v>308</v>
      </c>
      <c r="B88" s="28">
        <f t="shared" si="1"/>
        <v>0</v>
      </c>
      <c r="C88" s="67"/>
      <c r="D88" s="41"/>
    </row>
    <row r="89" spans="1:4" s="11" customFormat="1" ht="12.6" customHeight="1">
      <c r="A89" s="120" t="s">
        <v>309</v>
      </c>
      <c r="B89" s="28">
        <f t="shared" si="1"/>
        <v>0</v>
      </c>
      <c r="C89" s="67"/>
      <c r="D89" s="41"/>
    </row>
    <row r="90" spans="1:4" ht="12.6" customHeight="1">
      <c r="A90" s="123" t="s">
        <v>276</v>
      </c>
      <c r="B90" s="28">
        <f t="shared" si="1"/>
        <v>0</v>
      </c>
      <c r="C90" s="28">
        <f>+C91+C94+C95</f>
        <v>0</v>
      </c>
      <c r="D90" s="28">
        <f>D91+D94+D95</f>
        <v>0</v>
      </c>
    </row>
    <row r="91" spans="1:4" ht="12.6" customHeight="1">
      <c r="A91" s="118" t="s">
        <v>274</v>
      </c>
      <c r="B91" s="28">
        <f t="shared" si="1"/>
        <v>0</v>
      </c>
      <c r="C91" s="28">
        <f>+C92+C93</f>
        <v>0</v>
      </c>
      <c r="D91" s="67"/>
    </row>
    <row r="92" spans="1:4" s="11" customFormat="1" ht="12.6" customHeight="1">
      <c r="A92" s="119" t="s">
        <v>308</v>
      </c>
      <c r="B92" s="28">
        <f t="shared" si="1"/>
        <v>0</v>
      </c>
      <c r="C92" s="67"/>
      <c r="D92" s="41"/>
    </row>
    <row r="93" spans="1:4" ht="12.6" customHeight="1">
      <c r="A93" s="119" t="s">
        <v>309</v>
      </c>
      <c r="B93" s="28">
        <f t="shared" si="1"/>
        <v>0</v>
      </c>
      <c r="C93" s="67"/>
      <c r="D93" s="41"/>
    </row>
    <row r="94" spans="1:4" ht="12.6" customHeight="1">
      <c r="A94" s="118" t="s">
        <v>275</v>
      </c>
      <c r="B94" s="28">
        <f t="shared" si="1"/>
        <v>0</v>
      </c>
      <c r="C94" s="67"/>
      <c r="D94" s="67"/>
    </row>
    <row r="95" spans="1:4" s="11" customFormat="1" ht="12.6" customHeight="1">
      <c r="A95" s="118" t="s">
        <v>25</v>
      </c>
      <c r="B95" s="28">
        <f t="shared" si="1"/>
        <v>0</v>
      </c>
      <c r="C95" s="28">
        <f>+C96+C97</f>
        <v>0</v>
      </c>
      <c r="D95" s="67"/>
    </row>
    <row r="96" spans="1:4" ht="12.6" customHeight="1">
      <c r="A96" s="120" t="s">
        <v>308</v>
      </c>
      <c r="B96" s="28">
        <f t="shared" si="1"/>
        <v>0</v>
      </c>
      <c r="C96" s="67"/>
      <c r="D96" s="41"/>
    </row>
    <row r="97" spans="1:4" ht="12.6" customHeight="1">
      <c r="A97" s="120" t="s">
        <v>309</v>
      </c>
      <c r="B97" s="28">
        <f t="shared" si="1"/>
        <v>0</v>
      </c>
      <c r="C97" s="67"/>
      <c r="D97" s="41"/>
    </row>
    <row r="98" spans="1:4" s="11" customFormat="1" ht="12.6" customHeight="1">
      <c r="A98" s="121" t="s">
        <v>330</v>
      </c>
      <c r="B98" s="28">
        <f t="shared" si="1"/>
        <v>0</v>
      </c>
      <c r="C98" s="28">
        <f>+C102+C99+C105+C106</f>
        <v>0</v>
      </c>
      <c r="D98" s="28">
        <f>+D102+D99+D105+D106</f>
        <v>0</v>
      </c>
    </row>
    <row r="99" spans="1:4" ht="12.6" customHeight="1">
      <c r="A99" s="122" t="s">
        <v>278</v>
      </c>
      <c r="B99" s="28">
        <f t="shared" si="1"/>
        <v>0</v>
      </c>
      <c r="C99" s="28">
        <f>+C100+C101</f>
        <v>0</v>
      </c>
      <c r="D99" s="67"/>
    </row>
    <row r="100" spans="1:4" ht="12.6" customHeight="1">
      <c r="A100" s="120" t="s">
        <v>308</v>
      </c>
      <c r="B100" s="28">
        <f t="shared" si="1"/>
        <v>0</v>
      </c>
      <c r="C100" s="67"/>
      <c r="D100" s="41"/>
    </row>
    <row r="101" spans="1:4" s="11" customFormat="1" ht="12.6" customHeight="1">
      <c r="A101" s="120" t="s">
        <v>309</v>
      </c>
      <c r="B101" s="28">
        <f t="shared" si="1"/>
        <v>0</v>
      </c>
      <c r="C101" s="67"/>
      <c r="D101" s="41"/>
    </row>
    <row r="102" spans="1:4" ht="12.6" customHeight="1">
      <c r="A102" s="122" t="s">
        <v>279</v>
      </c>
      <c r="B102" s="28">
        <f t="shared" si="1"/>
        <v>0</v>
      </c>
      <c r="C102" s="28">
        <f>+C103+C104</f>
        <v>0</v>
      </c>
      <c r="D102" s="67"/>
    </row>
    <row r="103" spans="1:4" ht="12.6" customHeight="1">
      <c r="A103" s="120" t="s">
        <v>308</v>
      </c>
      <c r="B103" s="28">
        <f t="shared" si="1"/>
        <v>0</v>
      </c>
      <c r="C103" s="67"/>
      <c r="D103" s="41"/>
    </row>
    <row r="104" spans="1:4" s="11" customFormat="1" ht="12.6" customHeight="1">
      <c r="A104" s="120" t="s">
        <v>309</v>
      </c>
      <c r="B104" s="28">
        <f t="shared" si="1"/>
        <v>0</v>
      </c>
      <c r="C104" s="67"/>
      <c r="D104" s="41"/>
    </row>
    <row r="105" spans="1:4" ht="12.6" customHeight="1">
      <c r="A105" s="122" t="s">
        <v>280</v>
      </c>
      <c r="B105" s="28">
        <f t="shared" si="1"/>
        <v>0</v>
      </c>
      <c r="C105" s="67"/>
      <c r="D105" s="67"/>
    </row>
    <row r="106" spans="1:4" ht="12.6" customHeight="1">
      <c r="A106" s="122" t="s">
        <v>281</v>
      </c>
      <c r="B106" s="28">
        <f t="shared" si="1"/>
        <v>0</v>
      </c>
      <c r="C106" s="28">
        <f>+C107+C108</f>
        <v>0</v>
      </c>
      <c r="D106" s="67"/>
    </row>
    <row r="107" spans="1:4" s="11" customFormat="1" ht="12.6" customHeight="1">
      <c r="A107" s="120" t="s">
        <v>308</v>
      </c>
      <c r="B107" s="28">
        <f t="shared" si="1"/>
        <v>0</v>
      </c>
      <c r="C107" s="67"/>
      <c r="D107" s="41"/>
    </row>
    <row r="108" spans="1:4" s="11" customFormat="1" ht="12.6" customHeight="1">
      <c r="A108" s="120" t="s">
        <v>309</v>
      </c>
      <c r="B108" s="28">
        <f t="shared" si="1"/>
        <v>0</v>
      </c>
      <c r="C108" s="67"/>
      <c r="D108" s="41"/>
    </row>
    <row r="109" spans="1:4" ht="12.6" customHeight="1">
      <c r="A109" s="121" t="s">
        <v>282</v>
      </c>
      <c r="B109" s="28">
        <f t="shared" si="1"/>
        <v>0</v>
      </c>
      <c r="C109" s="28">
        <f>+C110+C111</f>
        <v>0</v>
      </c>
      <c r="D109" s="67"/>
    </row>
    <row r="110" spans="1:4" ht="12.6" customHeight="1">
      <c r="A110" s="120" t="s">
        <v>308</v>
      </c>
      <c r="B110" s="28">
        <f t="shared" si="1"/>
        <v>0</v>
      </c>
      <c r="C110" s="67"/>
      <c r="D110" s="46"/>
    </row>
    <row r="111" spans="1:4" ht="12.6" customHeight="1">
      <c r="A111" s="120" t="s">
        <v>309</v>
      </c>
      <c r="B111" s="28">
        <f t="shared" si="1"/>
        <v>0</v>
      </c>
      <c r="C111" s="67"/>
      <c r="D111" s="46"/>
    </row>
    <row r="112" spans="1:4" ht="12.6" customHeight="1">
      <c r="A112" s="123" t="s">
        <v>283</v>
      </c>
      <c r="B112" s="28">
        <f t="shared" si="1"/>
        <v>0</v>
      </c>
      <c r="C112" s="28">
        <f>+C113+C114</f>
        <v>0</v>
      </c>
      <c r="D112" s="67"/>
    </row>
    <row r="113" spans="1:4" ht="12.6" customHeight="1">
      <c r="A113" s="122" t="s">
        <v>308</v>
      </c>
      <c r="B113" s="28">
        <f t="shared" si="1"/>
        <v>0</v>
      </c>
      <c r="C113" s="67"/>
      <c r="D113" s="46"/>
    </row>
    <row r="114" spans="1:4" s="11" customFormat="1" ht="12.6" customHeight="1">
      <c r="A114" s="122" t="s">
        <v>309</v>
      </c>
      <c r="B114" s="28">
        <f t="shared" si="1"/>
        <v>0</v>
      </c>
      <c r="C114" s="67"/>
      <c r="D114" s="46"/>
    </row>
    <row r="115" spans="1:4" s="11" customFormat="1" ht="20.45">
      <c r="A115" s="116" t="s">
        <v>284</v>
      </c>
      <c r="B115" s="28">
        <f t="shared" si="1"/>
        <v>0</v>
      </c>
      <c r="C115" s="67"/>
      <c r="D115" s="67"/>
    </row>
    <row r="116" spans="1:4" ht="12.6" customHeight="1">
      <c r="A116" s="117" t="s">
        <v>285</v>
      </c>
      <c r="B116" s="28">
        <f t="shared" si="1"/>
        <v>0</v>
      </c>
      <c r="C116" s="28">
        <f>+C120+C117+C123</f>
        <v>0</v>
      </c>
      <c r="D116" s="28">
        <f>+D120+D117+D123</f>
        <v>0</v>
      </c>
    </row>
    <row r="117" spans="1:4" ht="12.6" customHeight="1">
      <c r="A117" s="124" t="s">
        <v>286</v>
      </c>
      <c r="B117" s="28">
        <f t="shared" si="1"/>
        <v>0</v>
      </c>
      <c r="C117" s="28">
        <f>+C118+C119</f>
        <v>0</v>
      </c>
      <c r="D117" s="67"/>
    </row>
    <row r="118" spans="1:4" s="11" customFormat="1" ht="12.6" customHeight="1">
      <c r="A118" s="120" t="s">
        <v>308</v>
      </c>
      <c r="B118" s="28">
        <f t="shared" si="1"/>
        <v>0</v>
      </c>
      <c r="C118" s="67"/>
      <c r="D118" s="46"/>
    </row>
    <row r="119" spans="1:4" ht="12.6" customHeight="1">
      <c r="A119" s="120" t="s">
        <v>309</v>
      </c>
      <c r="B119" s="28">
        <f t="shared" si="1"/>
        <v>0</v>
      </c>
      <c r="C119" s="67"/>
      <c r="D119" s="46"/>
    </row>
    <row r="120" spans="1:4" ht="12.6" customHeight="1">
      <c r="A120" s="124" t="s">
        <v>287</v>
      </c>
      <c r="B120" s="28">
        <f t="shared" si="1"/>
        <v>0</v>
      </c>
      <c r="C120" s="28">
        <f>+C121+C122</f>
        <v>0</v>
      </c>
      <c r="D120" s="67"/>
    </row>
    <row r="121" spans="1:4" ht="12.6" customHeight="1">
      <c r="A121" s="120" t="s">
        <v>308</v>
      </c>
      <c r="B121" s="28">
        <f t="shared" si="1"/>
        <v>0</v>
      </c>
      <c r="C121" s="67"/>
      <c r="D121" s="46"/>
    </row>
    <row r="122" spans="1:4" ht="12.6" customHeight="1">
      <c r="A122" s="120" t="s">
        <v>309</v>
      </c>
      <c r="B122" s="28">
        <f t="shared" si="1"/>
        <v>0</v>
      </c>
      <c r="C122" s="67"/>
      <c r="D122" s="46"/>
    </row>
    <row r="123" spans="1:4" ht="12.6" customHeight="1">
      <c r="A123" s="122" t="s">
        <v>281</v>
      </c>
      <c r="B123" s="28">
        <f t="shared" si="1"/>
        <v>0</v>
      </c>
      <c r="C123" s="28">
        <f>+C124+C125</f>
        <v>0</v>
      </c>
      <c r="D123" s="67"/>
    </row>
    <row r="124" spans="1:4" ht="12.6" customHeight="1">
      <c r="A124" s="120" t="s">
        <v>308</v>
      </c>
      <c r="B124" s="28">
        <f t="shared" si="1"/>
        <v>0</v>
      </c>
      <c r="C124" s="67"/>
      <c r="D124" s="46"/>
    </row>
    <row r="125" spans="1:4" ht="12.6" customHeight="1">
      <c r="A125" s="120" t="s">
        <v>309</v>
      </c>
      <c r="B125" s="28">
        <f t="shared" si="1"/>
        <v>0</v>
      </c>
      <c r="C125" s="67"/>
      <c r="D125" s="46"/>
    </row>
    <row r="126" spans="1:4" ht="12.6" customHeight="1">
      <c r="A126" s="117" t="s">
        <v>331</v>
      </c>
      <c r="B126" s="28">
        <f t="shared" si="1"/>
        <v>0</v>
      </c>
      <c r="C126" s="28">
        <f>+C127</f>
        <v>0</v>
      </c>
      <c r="D126" s="28">
        <f>+D127+D130</f>
        <v>0</v>
      </c>
    </row>
    <row r="127" spans="1:4" ht="12.6" customHeight="1">
      <c r="A127" s="151" t="s">
        <v>332</v>
      </c>
      <c r="B127" s="28">
        <f t="shared" si="1"/>
        <v>0</v>
      </c>
      <c r="C127" s="28">
        <f>+C128+C129</f>
        <v>0</v>
      </c>
    </row>
    <row r="128" spans="1:4" ht="12.6" customHeight="1">
      <c r="A128" s="120" t="s">
        <v>308</v>
      </c>
      <c r="B128" s="28">
        <f t="shared" si="1"/>
        <v>0</v>
      </c>
      <c r="C128" s="67"/>
    </row>
    <row r="129" spans="1:5" ht="12.6" customHeight="1">
      <c r="A129" s="120" t="s">
        <v>309</v>
      </c>
      <c r="B129" s="28">
        <f t="shared" si="1"/>
        <v>0</v>
      </c>
      <c r="C129" s="67"/>
    </row>
    <row r="130" spans="1:5">
      <c r="A130" s="151" t="s">
        <v>291</v>
      </c>
      <c r="B130" s="28">
        <f t="shared" si="1"/>
        <v>0</v>
      </c>
      <c r="D130" s="67"/>
      <c r="E130" s="11"/>
    </row>
    <row r="131" spans="1:5" ht="12.6" customHeight="1">
      <c r="A131" s="123" t="s">
        <v>294</v>
      </c>
      <c r="B131" s="28">
        <f t="shared" si="1"/>
        <v>0</v>
      </c>
      <c r="C131" s="28">
        <f>+C132+C133</f>
        <v>0</v>
      </c>
      <c r="D131" s="67"/>
      <c r="E131" s="11"/>
    </row>
    <row r="132" spans="1:5" s="11" customFormat="1" ht="12.6" customHeight="1">
      <c r="A132" s="120" t="s">
        <v>308</v>
      </c>
      <c r="B132" s="28">
        <f t="shared" si="1"/>
        <v>0</v>
      </c>
      <c r="C132" s="67"/>
      <c r="D132" s="46"/>
    </row>
    <row r="133" spans="1:5" ht="12.6" customHeight="1">
      <c r="A133" s="120" t="s">
        <v>309</v>
      </c>
      <c r="B133" s="28">
        <f t="shared" si="1"/>
        <v>0</v>
      </c>
      <c r="C133" s="67"/>
      <c r="D133" s="46"/>
    </row>
    <row r="134" spans="1:5">
      <c r="A134" s="116" t="s">
        <v>298</v>
      </c>
      <c r="B134" s="28">
        <f t="shared" si="1"/>
        <v>0</v>
      </c>
      <c r="C134" s="67"/>
      <c r="D134" s="67"/>
    </row>
    <row r="135" spans="1:5" s="11" customFormat="1" ht="12.6" customHeight="1">
      <c r="A135" s="116" t="s">
        <v>299</v>
      </c>
      <c r="B135" s="28">
        <f>SUM(C135:D135)</f>
        <v>0</v>
      </c>
      <c r="C135" s="67"/>
      <c r="D135" s="67"/>
    </row>
    <row r="136" spans="1:5" ht="12.6" customHeight="1">
      <c r="A136" s="125" t="s">
        <v>334</v>
      </c>
      <c r="B136" s="157">
        <f>SUM(C136:D136)</f>
        <v>0</v>
      </c>
      <c r="C136" s="157">
        <f>+C67+C80+C82-C90+C98+C109+C112+C115-C116-C126+C131+C134+C135</f>
        <v>0</v>
      </c>
      <c r="D136" s="157">
        <f>+D81+D82-D90+D98+D109+D112+D115-D116-D126+D131+D134+D135</f>
        <v>0</v>
      </c>
    </row>
  </sheetData>
  <sheetProtection password="C69E" sheet="1" objects="1" scenarios="1"/>
  <dataValidations count="1">
    <dataValidation type="decimal" allowBlank="1" showInputMessage="1" showErrorMessage="1" errorTitle="Seguros de Vida" error="Esta célula deverá conter um valor numérico" sqref="C107:D108 D117:D125 C81:D81 D109:D112 C113:D115 D83 D86:D91 D130:D131 C132:D136 C96:D101 D94:D106 C29:C30 C26:C27 C21:C22 C12:C13 C128:C129 C69:C73 C78:C79 C42:C43 C65:C66 C55:C56 C51:C52 C62:C63 C38:C39 C35:C36 C8:C9 C124:C125 C75:C76 C32:C33 C103:C105 C118:C122 C92:C94 C45:C46 C84:C86 C59:C60 C110:C111 C18:C19 C15:C16 C48:C49 C88:C90" xr:uid="{00000000-0002-0000-1300-000000000000}">
      <formula1>-9.99999999999999E+76</formula1>
      <formula2>9.99999999999999E+69</formula2>
    </dataValidation>
  </dataValidations>
  <pageMargins left="0.75" right="0.75" top="1" bottom="1" header="0" footer="0"/>
  <pageSetup paperSize="9" scale="86" fitToHeight="2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5D6EC-6227-4DFF-B859-5120C70D4236}">
  <sheetPr>
    <pageSetUpPr fitToPage="1"/>
  </sheetPr>
  <dimension ref="A1:H296"/>
  <sheetViews>
    <sheetView showGridLines="0" tabSelected="1" zoomScaleNormal="100" workbookViewId="0">
      <selection activeCell="C7" sqref="C7"/>
    </sheetView>
  </sheetViews>
  <sheetFormatPr defaultColWidth="9.28515625" defaultRowHeight="12.75" customHeight="1"/>
  <cols>
    <col min="1" max="8" width="17.85546875" style="180" customWidth="1"/>
    <col min="9" max="9" width="11.7109375" style="180" customWidth="1"/>
    <col min="10" max="10" width="14.5703125" style="180" customWidth="1"/>
    <col min="11" max="256" width="9.28515625" style="180"/>
    <col min="257" max="259" width="10.7109375" style="180" customWidth="1"/>
    <col min="260" max="264" width="15.7109375" style="180" customWidth="1"/>
    <col min="265" max="265" width="11.7109375" style="180" customWidth="1"/>
    <col min="266" max="266" width="14.5703125" style="180" customWidth="1"/>
    <col min="267" max="512" width="9.28515625" style="180"/>
    <col min="513" max="515" width="10.7109375" style="180" customWidth="1"/>
    <col min="516" max="520" width="15.7109375" style="180" customWidth="1"/>
    <col min="521" max="521" width="11.7109375" style="180" customWidth="1"/>
    <col min="522" max="522" width="14.5703125" style="180" customWidth="1"/>
    <col min="523" max="768" width="9.28515625" style="180"/>
    <col min="769" max="771" width="10.7109375" style="180" customWidth="1"/>
    <col min="772" max="776" width="15.7109375" style="180" customWidth="1"/>
    <col min="777" max="777" width="11.7109375" style="180" customWidth="1"/>
    <col min="778" max="778" width="14.5703125" style="180" customWidth="1"/>
    <col min="779" max="1024" width="9.28515625" style="180"/>
    <col min="1025" max="1027" width="10.7109375" style="180" customWidth="1"/>
    <col min="1028" max="1032" width="15.7109375" style="180" customWidth="1"/>
    <col min="1033" max="1033" width="11.7109375" style="180" customWidth="1"/>
    <col min="1034" max="1034" width="14.5703125" style="180" customWidth="1"/>
    <col min="1035" max="1280" width="9.28515625" style="180"/>
    <col min="1281" max="1283" width="10.7109375" style="180" customWidth="1"/>
    <col min="1284" max="1288" width="15.7109375" style="180" customWidth="1"/>
    <col min="1289" max="1289" width="11.7109375" style="180" customWidth="1"/>
    <col min="1290" max="1290" width="14.5703125" style="180" customWidth="1"/>
    <col min="1291" max="1536" width="9.28515625" style="180"/>
    <col min="1537" max="1539" width="10.7109375" style="180" customWidth="1"/>
    <col min="1540" max="1544" width="15.7109375" style="180" customWidth="1"/>
    <col min="1545" max="1545" width="11.7109375" style="180" customWidth="1"/>
    <col min="1546" max="1546" width="14.5703125" style="180" customWidth="1"/>
    <col min="1547" max="1792" width="9.28515625" style="180"/>
    <col min="1793" max="1795" width="10.7109375" style="180" customWidth="1"/>
    <col min="1796" max="1800" width="15.7109375" style="180" customWidth="1"/>
    <col min="1801" max="1801" width="11.7109375" style="180" customWidth="1"/>
    <col min="1802" max="1802" width="14.5703125" style="180" customWidth="1"/>
    <col min="1803" max="2048" width="9.28515625" style="180"/>
    <col min="2049" max="2051" width="10.7109375" style="180" customWidth="1"/>
    <col min="2052" max="2056" width="15.7109375" style="180" customWidth="1"/>
    <col min="2057" max="2057" width="11.7109375" style="180" customWidth="1"/>
    <col min="2058" max="2058" width="14.5703125" style="180" customWidth="1"/>
    <col min="2059" max="2304" width="9.28515625" style="180"/>
    <col min="2305" max="2307" width="10.7109375" style="180" customWidth="1"/>
    <col min="2308" max="2312" width="15.7109375" style="180" customWidth="1"/>
    <col min="2313" max="2313" width="11.7109375" style="180" customWidth="1"/>
    <col min="2314" max="2314" width="14.5703125" style="180" customWidth="1"/>
    <col min="2315" max="2560" width="9.28515625" style="180"/>
    <col min="2561" max="2563" width="10.7109375" style="180" customWidth="1"/>
    <col min="2564" max="2568" width="15.7109375" style="180" customWidth="1"/>
    <col min="2569" max="2569" width="11.7109375" style="180" customWidth="1"/>
    <col min="2570" max="2570" width="14.5703125" style="180" customWidth="1"/>
    <col min="2571" max="2816" width="9.28515625" style="180"/>
    <col min="2817" max="2819" width="10.7109375" style="180" customWidth="1"/>
    <col min="2820" max="2824" width="15.7109375" style="180" customWidth="1"/>
    <col min="2825" max="2825" width="11.7109375" style="180" customWidth="1"/>
    <col min="2826" max="2826" width="14.5703125" style="180" customWidth="1"/>
    <col min="2827" max="3072" width="9.28515625" style="180"/>
    <col min="3073" max="3075" width="10.7109375" style="180" customWidth="1"/>
    <col min="3076" max="3080" width="15.7109375" style="180" customWidth="1"/>
    <col min="3081" max="3081" width="11.7109375" style="180" customWidth="1"/>
    <col min="3082" max="3082" width="14.5703125" style="180" customWidth="1"/>
    <col min="3083" max="3328" width="9.28515625" style="180"/>
    <col min="3329" max="3331" width="10.7109375" style="180" customWidth="1"/>
    <col min="3332" max="3336" width="15.7109375" style="180" customWidth="1"/>
    <col min="3337" max="3337" width="11.7109375" style="180" customWidth="1"/>
    <col min="3338" max="3338" width="14.5703125" style="180" customWidth="1"/>
    <col min="3339" max="3584" width="9.28515625" style="180"/>
    <col min="3585" max="3587" width="10.7109375" style="180" customWidth="1"/>
    <col min="3588" max="3592" width="15.7109375" style="180" customWidth="1"/>
    <col min="3593" max="3593" width="11.7109375" style="180" customWidth="1"/>
    <col min="3594" max="3594" width="14.5703125" style="180" customWidth="1"/>
    <col min="3595" max="3840" width="9.28515625" style="180"/>
    <col min="3841" max="3843" width="10.7109375" style="180" customWidth="1"/>
    <col min="3844" max="3848" width="15.7109375" style="180" customWidth="1"/>
    <col min="3849" max="3849" width="11.7109375" style="180" customWidth="1"/>
    <col min="3850" max="3850" width="14.5703125" style="180" customWidth="1"/>
    <col min="3851" max="4096" width="9.28515625" style="180"/>
    <col min="4097" max="4099" width="10.7109375" style="180" customWidth="1"/>
    <col min="4100" max="4104" width="15.7109375" style="180" customWidth="1"/>
    <col min="4105" max="4105" width="11.7109375" style="180" customWidth="1"/>
    <col min="4106" max="4106" width="14.5703125" style="180" customWidth="1"/>
    <col min="4107" max="4352" width="9.28515625" style="180"/>
    <col min="4353" max="4355" width="10.7109375" style="180" customWidth="1"/>
    <col min="4356" max="4360" width="15.7109375" style="180" customWidth="1"/>
    <col min="4361" max="4361" width="11.7109375" style="180" customWidth="1"/>
    <col min="4362" max="4362" width="14.5703125" style="180" customWidth="1"/>
    <col min="4363" max="4608" width="9.28515625" style="180"/>
    <col min="4609" max="4611" width="10.7109375" style="180" customWidth="1"/>
    <col min="4612" max="4616" width="15.7109375" style="180" customWidth="1"/>
    <col min="4617" max="4617" width="11.7109375" style="180" customWidth="1"/>
    <col min="4618" max="4618" width="14.5703125" style="180" customWidth="1"/>
    <col min="4619" max="4864" width="9.28515625" style="180"/>
    <col min="4865" max="4867" width="10.7109375" style="180" customWidth="1"/>
    <col min="4868" max="4872" width="15.7109375" style="180" customWidth="1"/>
    <col min="4873" max="4873" width="11.7109375" style="180" customWidth="1"/>
    <col min="4874" max="4874" width="14.5703125" style="180" customWidth="1"/>
    <col min="4875" max="5120" width="9.28515625" style="180"/>
    <col min="5121" max="5123" width="10.7109375" style="180" customWidth="1"/>
    <col min="5124" max="5128" width="15.7109375" style="180" customWidth="1"/>
    <col min="5129" max="5129" width="11.7109375" style="180" customWidth="1"/>
    <col min="5130" max="5130" width="14.5703125" style="180" customWidth="1"/>
    <col min="5131" max="5376" width="9.28515625" style="180"/>
    <col min="5377" max="5379" width="10.7109375" style="180" customWidth="1"/>
    <col min="5380" max="5384" width="15.7109375" style="180" customWidth="1"/>
    <col min="5385" max="5385" width="11.7109375" style="180" customWidth="1"/>
    <col min="5386" max="5386" width="14.5703125" style="180" customWidth="1"/>
    <col min="5387" max="5632" width="9.28515625" style="180"/>
    <col min="5633" max="5635" width="10.7109375" style="180" customWidth="1"/>
    <col min="5636" max="5640" width="15.7109375" style="180" customWidth="1"/>
    <col min="5641" max="5641" width="11.7109375" style="180" customWidth="1"/>
    <col min="5642" max="5642" width="14.5703125" style="180" customWidth="1"/>
    <col min="5643" max="5888" width="9.28515625" style="180"/>
    <col min="5889" max="5891" width="10.7109375" style="180" customWidth="1"/>
    <col min="5892" max="5896" width="15.7109375" style="180" customWidth="1"/>
    <col min="5897" max="5897" width="11.7109375" style="180" customWidth="1"/>
    <col min="5898" max="5898" width="14.5703125" style="180" customWidth="1"/>
    <col min="5899" max="6144" width="9.28515625" style="180"/>
    <col min="6145" max="6147" width="10.7109375" style="180" customWidth="1"/>
    <col min="6148" max="6152" width="15.7109375" style="180" customWidth="1"/>
    <col min="6153" max="6153" width="11.7109375" style="180" customWidth="1"/>
    <col min="6154" max="6154" width="14.5703125" style="180" customWidth="1"/>
    <col min="6155" max="6400" width="9.28515625" style="180"/>
    <col min="6401" max="6403" width="10.7109375" style="180" customWidth="1"/>
    <col min="6404" max="6408" width="15.7109375" style="180" customWidth="1"/>
    <col min="6409" max="6409" width="11.7109375" style="180" customWidth="1"/>
    <col min="6410" max="6410" width="14.5703125" style="180" customWidth="1"/>
    <col min="6411" max="6656" width="9.28515625" style="180"/>
    <col min="6657" max="6659" width="10.7109375" style="180" customWidth="1"/>
    <col min="6660" max="6664" width="15.7109375" style="180" customWidth="1"/>
    <col min="6665" max="6665" width="11.7109375" style="180" customWidth="1"/>
    <col min="6666" max="6666" width="14.5703125" style="180" customWidth="1"/>
    <col min="6667" max="6912" width="9.28515625" style="180"/>
    <col min="6913" max="6915" width="10.7109375" style="180" customWidth="1"/>
    <col min="6916" max="6920" width="15.7109375" style="180" customWidth="1"/>
    <col min="6921" max="6921" width="11.7109375" style="180" customWidth="1"/>
    <col min="6922" max="6922" width="14.5703125" style="180" customWidth="1"/>
    <col min="6923" max="7168" width="9.28515625" style="180"/>
    <col min="7169" max="7171" width="10.7109375" style="180" customWidth="1"/>
    <col min="7172" max="7176" width="15.7109375" style="180" customWidth="1"/>
    <col min="7177" max="7177" width="11.7109375" style="180" customWidth="1"/>
    <col min="7178" max="7178" width="14.5703125" style="180" customWidth="1"/>
    <col min="7179" max="7424" width="9.28515625" style="180"/>
    <col min="7425" max="7427" width="10.7109375" style="180" customWidth="1"/>
    <col min="7428" max="7432" width="15.7109375" style="180" customWidth="1"/>
    <col min="7433" max="7433" width="11.7109375" style="180" customWidth="1"/>
    <col min="7434" max="7434" width="14.5703125" style="180" customWidth="1"/>
    <col min="7435" max="7680" width="9.28515625" style="180"/>
    <col min="7681" max="7683" width="10.7109375" style="180" customWidth="1"/>
    <col min="7684" max="7688" width="15.7109375" style="180" customWidth="1"/>
    <col min="7689" max="7689" width="11.7109375" style="180" customWidth="1"/>
    <col min="7690" max="7690" width="14.5703125" style="180" customWidth="1"/>
    <col min="7691" max="7936" width="9.28515625" style="180"/>
    <col min="7937" max="7939" width="10.7109375" style="180" customWidth="1"/>
    <col min="7940" max="7944" width="15.7109375" style="180" customWidth="1"/>
    <col min="7945" max="7945" width="11.7109375" style="180" customWidth="1"/>
    <col min="7946" max="7946" width="14.5703125" style="180" customWidth="1"/>
    <col min="7947" max="8192" width="9.28515625" style="180"/>
    <col min="8193" max="8195" width="10.7109375" style="180" customWidth="1"/>
    <col min="8196" max="8200" width="15.7109375" style="180" customWidth="1"/>
    <col min="8201" max="8201" width="11.7109375" style="180" customWidth="1"/>
    <col min="8202" max="8202" width="14.5703125" style="180" customWidth="1"/>
    <col min="8203" max="8448" width="9.28515625" style="180"/>
    <col min="8449" max="8451" width="10.7109375" style="180" customWidth="1"/>
    <col min="8452" max="8456" width="15.7109375" style="180" customWidth="1"/>
    <col min="8457" max="8457" width="11.7109375" style="180" customWidth="1"/>
    <col min="8458" max="8458" width="14.5703125" style="180" customWidth="1"/>
    <col min="8459" max="8704" width="9.28515625" style="180"/>
    <col min="8705" max="8707" width="10.7109375" style="180" customWidth="1"/>
    <col min="8708" max="8712" width="15.7109375" style="180" customWidth="1"/>
    <col min="8713" max="8713" width="11.7109375" style="180" customWidth="1"/>
    <col min="8714" max="8714" width="14.5703125" style="180" customWidth="1"/>
    <col min="8715" max="8960" width="9.28515625" style="180"/>
    <col min="8961" max="8963" width="10.7109375" style="180" customWidth="1"/>
    <col min="8964" max="8968" width="15.7109375" style="180" customWidth="1"/>
    <col min="8969" max="8969" width="11.7109375" style="180" customWidth="1"/>
    <col min="8970" max="8970" width="14.5703125" style="180" customWidth="1"/>
    <col min="8971" max="9216" width="9.28515625" style="180"/>
    <col min="9217" max="9219" width="10.7109375" style="180" customWidth="1"/>
    <col min="9220" max="9224" width="15.7109375" style="180" customWidth="1"/>
    <col min="9225" max="9225" width="11.7109375" style="180" customWidth="1"/>
    <col min="9226" max="9226" width="14.5703125" style="180" customWidth="1"/>
    <col min="9227" max="9472" width="9.28515625" style="180"/>
    <col min="9473" max="9475" width="10.7109375" style="180" customWidth="1"/>
    <col min="9476" max="9480" width="15.7109375" style="180" customWidth="1"/>
    <col min="9481" max="9481" width="11.7109375" style="180" customWidth="1"/>
    <col min="9482" max="9482" width="14.5703125" style="180" customWidth="1"/>
    <col min="9483" max="9728" width="9.28515625" style="180"/>
    <col min="9729" max="9731" width="10.7109375" style="180" customWidth="1"/>
    <col min="9732" max="9736" width="15.7109375" style="180" customWidth="1"/>
    <col min="9737" max="9737" width="11.7109375" style="180" customWidth="1"/>
    <col min="9738" max="9738" width="14.5703125" style="180" customWidth="1"/>
    <col min="9739" max="9984" width="9.28515625" style="180"/>
    <col min="9985" max="9987" width="10.7109375" style="180" customWidth="1"/>
    <col min="9988" max="9992" width="15.7109375" style="180" customWidth="1"/>
    <col min="9993" max="9993" width="11.7109375" style="180" customWidth="1"/>
    <col min="9994" max="9994" width="14.5703125" style="180" customWidth="1"/>
    <col min="9995" max="10240" width="9.28515625" style="180"/>
    <col min="10241" max="10243" width="10.7109375" style="180" customWidth="1"/>
    <col min="10244" max="10248" width="15.7109375" style="180" customWidth="1"/>
    <col min="10249" max="10249" width="11.7109375" style="180" customWidth="1"/>
    <col min="10250" max="10250" width="14.5703125" style="180" customWidth="1"/>
    <col min="10251" max="10496" width="9.28515625" style="180"/>
    <col min="10497" max="10499" width="10.7109375" style="180" customWidth="1"/>
    <col min="10500" max="10504" width="15.7109375" style="180" customWidth="1"/>
    <col min="10505" max="10505" width="11.7109375" style="180" customWidth="1"/>
    <col min="10506" max="10506" width="14.5703125" style="180" customWidth="1"/>
    <col min="10507" max="10752" width="9.28515625" style="180"/>
    <col min="10753" max="10755" width="10.7109375" style="180" customWidth="1"/>
    <col min="10756" max="10760" width="15.7109375" style="180" customWidth="1"/>
    <col min="10761" max="10761" width="11.7109375" style="180" customWidth="1"/>
    <col min="10762" max="10762" width="14.5703125" style="180" customWidth="1"/>
    <col min="10763" max="11008" width="9.28515625" style="180"/>
    <col min="11009" max="11011" width="10.7109375" style="180" customWidth="1"/>
    <col min="11012" max="11016" width="15.7109375" style="180" customWidth="1"/>
    <col min="11017" max="11017" width="11.7109375" style="180" customWidth="1"/>
    <col min="11018" max="11018" width="14.5703125" style="180" customWidth="1"/>
    <col min="11019" max="11264" width="9.28515625" style="180"/>
    <col min="11265" max="11267" width="10.7109375" style="180" customWidth="1"/>
    <col min="11268" max="11272" width="15.7109375" style="180" customWidth="1"/>
    <col min="11273" max="11273" width="11.7109375" style="180" customWidth="1"/>
    <col min="11274" max="11274" width="14.5703125" style="180" customWidth="1"/>
    <col min="11275" max="11520" width="9.28515625" style="180"/>
    <col min="11521" max="11523" width="10.7109375" style="180" customWidth="1"/>
    <col min="11524" max="11528" width="15.7109375" style="180" customWidth="1"/>
    <col min="11529" max="11529" width="11.7109375" style="180" customWidth="1"/>
    <col min="11530" max="11530" width="14.5703125" style="180" customWidth="1"/>
    <col min="11531" max="11776" width="9.28515625" style="180"/>
    <col min="11777" max="11779" width="10.7109375" style="180" customWidth="1"/>
    <col min="11780" max="11784" width="15.7109375" style="180" customWidth="1"/>
    <col min="11785" max="11785" width="11.7109375" style="180" customWidth="1"/>
    <col min="11786" max="11786" width="14.5703125" style="180" customWidth="1"/>
    <col min="11787" max="12032" width="9.28515625" style="180"/>
    <col min="12033" max="12035" width="10.7109375" style="180" customWidth="1"/>
    <col min="12036" max="12040" width="15.7109375" style="180" customWidth="1"/>
    <col min="12041" max="12041" width="11.7109375" style="180" customWidth="1"/>
    <col min="12042" max="12042" width="14.5703125" style="180" customWidth="1"/>
    <col min="12043" max="12288" width="9.28515625" style="180"/>
    <col min="12289" max="12291" width="10.7109375" style="180" customWidth="1"/>
    <col min="12292" max="12296" width="15.7109375" style="180" customWidth="1"/>
    <col min="12297" max="12297" width="11.7109375" style="180" customWidth="1"/>
    <col min="12298" max="12298" width="14.5703125" style="180" customWidth="1"/>
    <col min="12299" max="12544" width="9.28515625" style="180"/>
    <col min="12545" max="12547" width="10.7109375" style="180" customWidth="1"/>
    <col min="12548" max="12552" width="15.7109375" style="180" customWidth="1"/>
    <col min="12553" max="12553" width="11.7109375" style="180" customWidth="1"/>
    <col min="12554" max="12554" width="14.5703125" style="180" customWidth="1"/>
    <col min="12555" max="12800" width="9.28515625" style="180"/>
    <col min="12801" max="12803" width="10.7109375" style="180" customWidth="1"/>
    <col min="12804" max="12808" width="15.7109375" style="180" customWidth="1"/>
    <col min="12809" max="12809" width="11.7109375" style="180" customWidth="1"/>
    <col min="12810" max="12810" width="14.5703125" style="180" customWidth="1"/>
    <col min="12811" max="13056" width="9.28515625" style="180"/>
    <col min="13057" max="13059" width="10.7109375" style="180" customWidth="1"/>
    <col min="13060" max="13064" width="15.7109375" style="180" customWidth="1"/>
    <col min="13065" max="13065" width="11.7109375" style="180" customWidth="1"/>
    <col min="13066" max="13066" width="14.5703125" style="180" customWidth="1"/>
    <col min="13067" max="13312" width="9.28515625" style="180"/>
    <col min="13313" max="13315" width="10.7109375" style="180" customWidth="1"/>
    <col min="13316" max="13320" width="15.7109375" style="180" customWidth="1"/>
    <col min="13321" max="13321" width="11.7109375" style="180" customWidth="1"/>
    <col min="13322" max="13322" width="14.5703125" style="180" customWidth="1"/>
    <col min="13323" max="13568" width="9.28515625" style="180"/>
    <col min="13569" max="13571" width="10.7109375" style="180" customWidth="1"/>
    <col min="13572" max="13576" width="15.7109375" style="180" customWidth="1"/>
    <col min="13577" max="13577" width="11.7109375" style="180" customWidth="1"/>
    <col min="13578" max="13578" width="14.5703125" style="180" customWidth="1"/>
    <col min="13579" max="13824" width="9.28515625" style="180"/>
    <col min="13825" max="13827" width="10.7109375" style="180" customWidth="1"/>
    <col min="13828" max="13832" width="15.7109375" style="180" customWidth="1"/>
    <col min="13833" max="13833" width="11.7109375" style="180" customWidth="1"/>
    <col min="13834" max="13834" width="14.5703125" style="180" customWidth="1"/>
    <col min="13835" max="14080" width="9.28515625" style="180"/>
    <col min="14081" max="14083" width="10.7109375" style="180" customWidth="1"/>
    <col min="14084" max="14088" width="15.7109375" style="180" customWidth="1"/>
    <col min="14089" max="14089" width="11.7109375" style="180" customWidth="1"/>
    <col min="14090" max="14090" width="14.5703125" style="180" customWidth="1"/>
    <col min="14091" max="14336" width="9.28515625" style="180"/>
    <col min="14337" max="14339" width="10.7109375" style="180" customWidth="1"/>
    <col min="14340" max="14344" width="15.7109375" style="180" customWidth="1"/>
    <col min="14345" max="14345" width="11.7109375" style="180" customWidth="1"/>
    <col min="14346" max="14346" width="14.5703125" style="180" customWidth="1"/>
    <col min="14347" max="14592" width="9.28515625" style="180"/>
    <col min="14593" max="14595" width="10.7109375" style="180" customWidth="1"/>
    <col min="14596" max="14600" width="15.7109375" style="180" customWidth="1"/>
    <col min="14601" max="14601" width="11.7109375" style="180" customWidth="1"/>
    <col min="14602" max="14602" width="14.5703125" style="180" customWidth="1"/>
    <col min="14603" max="14848" width="9.28515625" style="180"/>
    <col min="14849" max="14851" width="10.7109375" style="180" customWidth="1"/>
    <col min="14852" max="14856" width="15.7109375" style="180" customWidth="1"/>
    <col min="14857" max="14857" width="11.7109375" style="180" customWidth="1"/>
    <col min="14858" max="14858" width="14.5703125" style="180" customWidth="1"/>
    <col min="14859" max="15104" width="9.28515625" style="180"/>
    <col min="15105" max="15107" width="10.7109375" style="180" customWidth="1"/>
    <col min="15108" max="15112" width="15.7109375" style="180" customWidth="1"/>
    <col min="15113" max="15113" width="11.7109375" style="180" customWidth="1"/>
    <col min="15114" max="15114" width="14.5703125" style="180" customWidth="1"/>
    <col min="15115" max="15360" width="9.28515625" style="180"/>
    <col min="15361" max="15363" width="10.7109375" style="180" customWidth="1"/>
    <col min="15364" max="15368" width="15.7109375" style="180" customWidth="1"/>
    <col min="15369" max="15369" width="11.7109375" style="180" customWidth="1"/>
    <col min="15370" max="15370" width="14.5703125" style="180" customWidth="1"/>
    <col min="15371" max="15616" width="9.28515625" style="180"/>
    <col min="15617" max="15619" width="10.7109375" style="180" customWidth="1"/>
    <col min="15620" max="15624" width="15.7109375" style="180" customWidth="1"/>
    <col min="15625" max="15625" width="11.7109375" style="180" customWidth="1"/>
    <col min="15626" max="15626" width="14.5703125" style="180" customWidth="1"/>
    <col min="15627" max="15872" width="9.28515625" style="180"/>
    <col min="15873" max="15875" width="10.7109375" style="180" customWidth="1"/>
    <col min="15876" max="15880" width="15.7109375" style="180" customWidth="1"/>
    <col min="15881" max="15881" width="11.7109375" style="180" customWidth="1"/>
    <col min="15882" max="15882" width="14.5703125" style="180" customWidth="1"/>
    <col min="15883" max="16128" width="9.28515625" style="180"/>
    <col min="16129" max="16131" width="10.7109375" style="180" customWidth="1"/>
    <col min="16132" max="16136" width="15.7109375" style="180" customWidth="1"/>
    <col min="16137" max="16137" width="11.7109375" style="180" customWidth="1"/>
    <col min="16138" max="16138" width="14.5703125" style="180" customWidth="1"/>
    <col min="16139" max="16384" width="9.28515625" style="180"/>
  </cols>
  <sheetData>
    <row r="1" spans="1:8" ht="12.75" customHeight="1">
      <c r="A1" s="178" t="s">
        <v>371</v>
      </c>
      <c r="B1" s="179"/>
      <c r="C1" s="179"/>
    </row>
    <row r="3" spans="1:8" ht="81.75" customHeight="1">
      <c r="A3" s="181" t="s">
        <v>10</v>
      </c>
      <c r="B3" s="181"/>
      <c r="C3" s="181"/>
    </row>
    <row r="4" spans="1:8" ht="12.75" customHeight="1">
      <c r="A4" s="182"/>
      <c r="B4" s="182"/>
      <c r="C4" s="182"/>
      <c r="D4" s="228" t="s">
        <v>372</v>
      </c>
      <c r="E4" s="229"/>
      <c r="F4" s="228" t="s">
        <v>373</v>
      </c>
      <c r="G4" s="229"/>
      <c r="H4" s="230"/>
    </row>
    <row r="5" spans="1:8" ht="12.75" customHeight="1">
      <c r="A5" s="182"/>
      <c r="B5" s="182"/>
      <c r="C5" s="182"/>
      <c r="D5" s="228" t="s">
        <v>374</v>
      </c>
      <c r="E5" s="229"/>
      <c r="F5" s="231" t="s">
        <v>374</v>
      </c>
      <c r="G5" s="229"/>
      <c r="H5" s="230"/>
    </row>
    <row r="6" spans="1:8" ht="36" customHeight="1">
      <c r="A6" s="183" t="s">
        <v>375</v>
      </c>
      <c r="B6" s="183" t="s">
        <v>376</v>
      </c>
      <c r="C6" s="183" t="s">
        <v>377</v>
      </c>
      <c r="D6" s="183" t="s">
        <v>378</v>
      </c>
      <c r="E6" s="183" t="s">
        <v>379</v>
      </c>
      <c r="F6" s="183" t="s">
        <v>378</v>
      </c>
      <c r="G6" s="183" t="s">
        <v>379</v>
      </c>
      <c r="H6" s="183" t="s">
        <v>380</v>
      </c>
    </row>
    <row r="7" spans="1:8" ht="12.75" customHeight="1">
      <c r="A7" s="176"/>
      <c r="B7" s="176"/>
      <c r="C7" s="184"/>
      <c r="D7" s="177"/>
      <c r="E7" s="177"/>
      <c r="F7" s="177"/>
      <c r="G7" s="177"/>
      <c r="H7" s="177"/>
    </row>
    <row r="8" spans="1:8" ht="12.75" customHeight="1">
      <c r="A8" s="176"/>
      <c r="B8" s="176"/>
      <c r="C8" s="184"/>
      <c r="D8" s="177"/>
      <c r="E8" s="177"/>
      <c r="F8" s="177"/>
      <c r="G8" s="177"/>
      <c r="H8" s="177"/>
    </row>
    <row r="9" spans="1:8" ht="12.75" customHeight="1">
      <c r="A9" s="176"/>
      <c r="B9" s="176"/>
      <c r="C9" s="184"/>
      <c r="D9" s="177"/>
      <c r="E9" s="177"/>
      <c r="F9" s="177"/>
      <c r="G9" s="177"/>
      <c r="H9" s="177"/>
    </row>
    <row r="10" spans="1:8" ht="12.75" customHeight="1">
      <c r="A10" s="176"/>
      <c r="B10" s="176"/>
      <c r="C10" s="184"/>
      <c r="D10" s="177"/>
      <c r="E10" s="177"/>
      <c r="F10" s="177"/>
      <c r="G10" s="177"/>
      <c r="H10" s="177"/>
    </row>
    <row r="11" spans="1:8" ht="12.75" customHeight="1">
      <c r="A11" s="176"/>
      <c r="B11" s="176"/>
      <c r="C11" s="184"/>
      <c r="D11" s="177"/>
      <c r="E11" s="177"/>
      <c r="F11" s="177"/>
      <c r="G11" s="177"/>
      <c r="H11" s="177"/>
    </row>
    <row r="12" spans="1:8" ht="12.75" customHeight="1">
      <c r="A12" s="176"/>
      <c r="B12" s="176"/>
      <c r="C12" s="184"/>
      <c r="D12" s="177"/>
      <c r="E12" s="177"/>
      <c r="F12" s="177"/>
      <c r="G12" s="177"/>
      <c r="H12" s="177"/>
    </row>
    <row r="13" spans="1:8" ht="12.75" customHeight="1">
      <c r="A13" s="176"/>
      <c r="B13" s="176"/>
      <c r="C13" s="184"/>
      <c r="D13" s="177"/>
      <c r="E13" s="177"/>
      <c r="F13" s="177"/>
      <c r="G13" s="177"/>
      <c r="H13" s="177"/>
    </row>
    <row r="14" spans="1:8" ht="12.75" customHeight="1">
      <c r="A14" s="176"/>
      <c r="B14" s="176"/>
      <c r="C14" s="184"/>
      <c r="D14" s="177"/>
      <c r="E14" s="177"/>
      <c r="F14" s="177"/>
      <c r="G14" s="177"/>
      <c r="H14" s="177"/>
    </row>
    <row r="15" spans="1:8" ht="12.75" customHeight="1">
      <c r="A15" s="176"/>
      <c r="B15" s="176"/>
      <c r="C15" s="184"/>
      <c r="D15" s="177"/>
      <c r="E15" s="177"/>
      <c r="F15" s="177"/>
      <c r="G15" s="177"/>
      <c r="H15" s="177"/>
    </row>
    <row r="16" spans="1:8" ht="12.75" customHeight="1">
      <c r="A16" s="176"/>
      <c r="B16" s="176"/>
      <c r="C16" s="184"/>
      <c r="D16" s="177"/>
      <c r="E16" s="177"/>
      <c r="F16" s="177"/>
      <c r="G16" s="177"/>
      <c r="H16" s="177"/>
    </row>
    <row r="17" spans="1:8" ht="12.75" customHeight="1">
      <c r="A17" s="176"/>
      <c r="B17" s="176"/>
      <c r="C17" s="184"/>
      <c r="D17" s="177"/>
      <c r="E17" s="177"/>
      <c r="F17" s="177"/>
      <c r="G17" s="177"/>
      <c r="H17" s="177"/>
    </row>
    <row r="18" spans="1:8" ht="12.75" customHeight="1">
      <c r="A18" s="176"/>
      <c r="B18" s="176"/>
      <c r="C18" s="184"/>
      <c r="D18" s="177"/>
      <c r="E18" s="177"/>
      <c r="F18" s="177"/>
      <c r="G18" s="177"/>
      <c r="H18" s="177"/>
    </row>
    <row r="19" spans="1:8" ht="12.75" customHeight="1">
      <c r="A19" s="176"/>
      <c r="B19" s="176"/>
      <c r="C19" s="184"/>
      <c r="D19" s="177"/>
      <c r="E19" s="177"/>
      <c r="F19" s="177"/>
      <c r="G19" s="177"/>
      <c r="H19" s="177"/>
    </row>
    <row r="20" spans="1:8" ht="12.75" customHeight="1">
      <c r="A20" s="176"/>
      <c r="B20" s="176"/>
      <c r="C20" s="184"/>
      <c r="D20" s="177"/>
      <c r="E20" s="177"/>
      <c r="F20" s="177"/>
      <c r="G20" s="177"/>
      <c r="H20" s="177"/>
    </row>
    <row r="21" spans="1:8" ht="12.75" customHeight="1">
      <c r="A21" s="176"/>
      <c r="B21" s="176"/>
      <c r="C21" s="184"/>
      <c r="D21" s="177"/>
      <c r="E21" s="177"/>
      <c r="F21" s="177"/>
      <c r="G21" s="177"/>
      <c r="H21" s="177"/>
    </row>
    <row r="22" spans="1:8" ht="12.75" customHeight="1">
      <c r="A22" s="176"/>
      <c r="B22" s="176"/>
      <c r="C22" s="184"/>
      <c r="D22" s="177"/>
      <c r="E22" s="177"/>
      <c r="F22" s="177"/>
      <c r="G22" s="177"/>
      <c r="H22" s="177"/>
    </row>
    <row r="23" spans="1:8" ht="12.75" customHeight="1">
      <c r="A23" s="176"/>
      <c r="B23" s="176"/>
      <c r="C23" s="184"/>
      <c r="D23" s="177"/>
      <c r="E23" s="177"/>
      <c r="F23" s="177"/>
      <c r="G23" s="177"/>
      <c r="H23" s="177"/>
    </row>
    <row r="24" spans="1:8" ht="12.75" customHeight="1">
      <c r="A24" s="176"/>
      <c r="B24" s="176"/>
      <c r="C24" s="184"/>
      <c r="D24" s="177"/>
      <c r="E24" s="177"/>
      <c r="F24" s="177"/>
      <c r="G24" s="177"/>
      <c r="H24" s="177"/>
    </row>
    <row r="25" spans="1:8" ht="12.75" customHeight="1">
      <c r="A25" s="176"/>
      <c r="B25" s="176"/>
      <c r="C25" s="184"/>
      <c r="D25" s="177"/>
      <c r="E25" s="177"/>
      <c r="F25" s="177"/>
      <c r="G25" s="177"/>
      <c r="H25" s="177"/>
    </row>
    <row r="26" spans="1:8" ht="12.75" customHeight="1">
      <c r="A26" s="176"/>
      <c r="B26" s="176"/>
      <c r="C26" s="184"/>
      <c r="D26" s="177"/>
      <c r="E26" s="177"/>
      <c r="F26" s="177"/>
      <c r="G26" s="177"/>
      <c r="H26" s="177"/>
    </row>
    <row r="27" spans="1:8" ht="12.75" customHeight="1">
      <c r="A27" s="176"/>
      <c r="B27" s="176"/>
      <c r="C27" s="184"/>
      <c r="D27" s="177"/>
      <c r="E27" s="177"/>
      <c r="F27" s="177"/>
      <c r="G27" s="177"/>
      <c r="H27" s="177"/>
    </row>
    <row r="28" spans="1:8" ht="12.75" customHeight="1">
      <c r="A28" s="176"/>
      <c r="B28" s="176"/>
      <c r="C28" s="184"/>
      <c r="D28" s="177"/>
      <c r="E28" s="177"/>
      <c r="F28" s="177"/>
      <c r="G28" s="177"/>
      <c r="H28" s="177"/>
    </row>
    <row r="29" spans="1:8" ht="12.75" customHeight="1">
      <c r="A29" s="176"/>
      <c r="B29" s="176"/>
      <c r="C29" s="184"/>
      <c r="D29" s="177"/>
      <c r="E29" s="177"/>
      <c r="F29" s="177"/>
      <c r="G29" s="177"/>
      <c r="H29" s="177"/>
    </row>
    <row r="30" spans="1:8" ht="12.75" customHeight="1">
      <c r="A30" s="176"/>
      <c r="B30" s="176"/>
      <c r="C30" s="184"/>
      <c r="D30" s="177"/>
      <c r="E30" s="177"/>
      <c r="F30" s="177"/>
      <c r="G30" s="177"/>
      <c r="H30" s="177"/>
    </row>
    <row r="31" spans="1:8" ht="12.75" customHeight="1">
      <c r="A31" s="176"/>
      <c r="B31" s="176"/>
      <c r="C31" s="184"/>
      <c r="D31" s="177"/>
      <c r="E31" s="177"/>
      <c r="F31" s="177"/>
      <c r="G31" s="177"/>
      <c r="H31" s="177"/>
    </row>
    <row r="32" spans="1:8" ht="12.75" customHeight="1">
      <c r="A32" s="176"/>
      <c r="B32" s="176"/>
      <c r="C32" s="184"/>
      <c r="D32" s="177"/>
      <c r="E32" s="177"/>
      <c r="F32" s="177"/>
      <c r="G32" s="177"/>
      <c r="H32" s="177"/>
    </row>
    <row r="33" spans="1:8" ht="12.75" customHeight="1">
      <c r="A33" s="176"/>
      <c r="B33" s="176"/>
      <c r="C33" s="184"/>
      <c r="D33" s="177"/>
      <c r="E33" s="177"/>
      <c r="F33" s="177"/>
      <c r="G33" s="177"/>
      <c r="H33" s="177"/>
    </row>
    <row r="34" spans="1:8" ht="12.75" customHeight="1">
      <c r="A34" s="176"/>
      <c r="B34" s="176"/>
      <c r="C34" s="184"/>
      <c r="D34" s="177"/>
      <c r="E34" s="177"/>
      <c r="F34" s="177"/>
      <c r="G34" s="177"/>
      <c r="H34" s="177"/>
    </row>
    <row r="35" spans="1:8" ht="12.75" customHeight="1">
      <c r="A35" s="176"/>
      <c r="B35" s="176"/>
      <c r="C35" s="184"/>
      <c r="D35" s="177"/>
      <c r="E35" s="177"/>
      <c r="F35" s="177"/>
      <c r="G35" s="177"/>
      <c r="H35" s="177"/>
    </row>
    <row r="36" spans="1:8" ht="12.75" customHeight="1">
      <c r="A36" s="176"/>
      <c r="B36" s="176"/>
      <c r="C36" s="184"/>
      <c r="D36" s="177"/>
      <c r="E36" s="177"/>
      <c r="F36" s="177"/>
      <c r="G36" s="177"/>
      <c r="H36" s="177"/>
    </row>
    <row r="37" spans="1:8" ht="12.75" customHeight="1">
      <c r="A37" s="176"/>
      <c r="B37" s="176"/>
      <c r="C37" s="184"/>
      <c r="D37" s="177"/>
      <c r="E37" s="177"/>
      <c r="F37" s="177"/>
      <c r="G37" s="177"/>
      <c r="H37" s="177"/>
    </row>
    <row r="38" spans="1:8" ht="12.75" customHeight="1">
      <c r="A38" s="176"/>
      <c r="B38" s="176"/>
      <c r="C38" s="184"/>
      <c r="D38" s="177"/>
      <c r="E38" s="177"/>
      <c r="F38" s="177"/>
      <c r="G38" s="177"/>
      <c r="H38" s="177"/>
    </row>
    <row r="39" spans="1:8" ht="12.75" customHeight="1">
      <c r="A39" s="176"/>
      <c r="B39" s="176"/>
      <c r="C39" s="184"/>
      <c r="D39" s="177"/>
      <c r="E39" s="177"/>
      <c r="F39" s="177"/>
      <c r="G39" s="177"/>
      <c r="H39" s="177"/>
    </row>
    <row r="40" spans="1:8" ht="12.75" customHeight="1">
      <c r="A40" s="176"/>
      <c r="B40" s="176"/>
      <c r="C40" s="184"/>
      <c r="D40" s="177"/>
      <c r="E40" s="177"/>
      <c r="F40" s="177"/>
      <c r="G40" s="177"/>
      <c r="H40" s="177"/>
    </row>
    <row r="41" spans="1:8" ht="12.75" customHeight="1">
      <c r="A41" s="176"/>
      <c r="B41" s="176"/>
      <c r="C41" s="184"/>
      <c r="D41" s="177"/>
      <c r="E41" s="177"/>
      <c r="F41" s="177"/>
      <c r="G41" s="177"/>
      <c r="H41" s="177"/>
    </row>
    <row r="42" spans="1:8" ht="12.75" customHeight="1">
      <c r="A42" s="176"/>
      <c r="B42" s="176"/>
      <c r="C42" s="184"/>
      <c r="D42" s="177"/>
      <c r="E42" s="177"/>
      <c r="F42" s="177"/>
      <c r="G42" s="177"/>
      <c r="H42" s="177"/>
    </row>
    <row r="43" spans="1:8" ht="12.75" customHeight="1">
      <c r="A43" s="176"/>
      <c r="B43" s="176"/>
      <c r="C43" s="184"/>
      <c r="D43" s="177"/>
      <c r="E43" s="177"/>
      <c r="F43" s="177"/>
      <c r="G43" s="177"/>
      <c r="H43" s="177"/>
    </row>
    <row r="44" spans="1:8" ht="12.75" customHeight="1">
      <c r="A44" s="176"/>
      <c r="B44" s="176"/>
      <c r="C44" s="184"/>
      <c r="D44" s="177"/>
      <c r="E44" s="177"/>
      <c r="F44" s="177"/>
      <c r="G44" s="177"/>
      <c r="H44" s="177"/>
    </row>
    <row r="45" spans="1:8" ht="12.75" customHeight="1">
      <c r="A45" s="176"/>
      <c r="B45" s="176"/>
      <c r="C45" s="184"/>
      <c r="D45" s="177"/>
      <c r="E45" s="177"/>
      <c r="F45" s="177"/>
      <c r="G45" s="177"/>
      <c r="H45" s="177"/>
    </row>
    <row r="46" spans="1:8" ht="12.75" customHeight="1">
      <c r="A46" s="176"/>
      <c r="B46" s="176"/>
      <c r="C46" s="184"/>
      <c r="D46" s="177"/>
      <c r="E46" s="177"/>
      <c r="F46" s="177"/>
      <c r="G46" s="177"/>
      <c r="H46" s="177"/>
    </row>
    <row r="47" spans="1:8" ht="12.75" customHeight="1">
      <c r="A47" s="176"/>
      <c r="B47" s="176"/>
      <c r="C47" s="184"/>
      <c r="D47" s="177"/>
      <c r="E47" s="177"/>
      <c r="F47" s="177"/>
      <c r="G47" s="177"/>
      <c r="H47" s="177"/>
    </row>
    <row r="48" spans="1:8" ht="12.75" customHeight="1">
      <c r="A48" s="176"/>
      <c r="B48" s="176"/>
      <c r="C48" s="184"/>
      <c r="D48" s="177"/>
      <c r="E48" s="177"/>
      <c r="F48" s="177"/>
      <c r="G48" s="177"/>
      <c r="H48" s="177"/>
    </row>
    <row r="49" spans="1:8" ht="12.75" customHeight="1">
      <c r="A49" s="176"/>
      <c r="B49" s="176"/>
      <c r="C49" s="184"/>
      <c r="D49" s="177"/>
      <c r="E49" s="177"/>
      <c r="F49" s="177"/>
      <c r="G49" s="177"/>
      <c r="H49" s="177"/>
    </row>
    <row r="50" spans="1:8" ht="12.75" customHeight="1">
      <c r="A50" s="176"/>
      <c r="B50" s="176"/>
      <c r="C50" s="184"/>
      <c r="D50" s="177"/>
      <c r="E50" s="177"/>
      <c r="F50" s="177"/>
      <c r="G50" s="177"/>
      <c r="H50" s="177"/>
    </row>
    <row r="51" spans="1:8" ht="12.75" customHeight="1">
      <c r="A51" s="176"/>
      <c r="B51" s="176"/>
      <c r="C51" s="184"/>
      <c r="D51" s="177"/>
      <c r="E51" s="177"/>
      <c r="F51" s="177"/>
      <c r="G51" s="177"/>
      <c r="H51" s="177"/>
    </row>
    <row r="52" spans="1:8" ht="12.75" customHeight="1">
      <c r="A52" s="176"/>
      <c r="B52" s="176"/>
      <c r="C52" s="184"/>
      <c r="D52" s="177"/>
      <c r="E52" s="177"/>
      <c r="F52" s="177"/>
      <c r="G52" s="177"/>
      <c r="H52" s="177"/>
    </row>
    <row r="53" spans="1:8" ht="12.75" customHeight="1">
      <c r="A53" s="176"/>
      <c r="B53" s="176"/>
      <c r="C53" s="184"/>
      <c r="D53" s="177"/>
      <c r="E53" s="177"/>
      <c r="F53" s="177"/>
      <c r="G53" s="177"/>
      <c r="H53" s="177"/>
    </row>
    <row r="54" spans="1:8" ht="12.75" customHeight="1">
      <c r="A54" s="176"/>
      <c r="B54" s="176"/>
      <c r="C54" s="184"/>
      <c r="D54" s="177"/>
      <c r="E54" s="177"/>
      <c r="F54" s="177"/>
      <c r="G54" s="177"/>
      <c r="H54" s="177"/>
    </row>
    <row r="55" spans="1:8" ht="12.75" customHeight="1">
      <c r="A55" s="176"/>
      <c r="B55" s="176"/>
      <c r="C55" s="184"/>
      <c r="D55" s="177"/>
      <c r="E55" s="177"/>
      <c r="F55" s="177"/>
      <c r="G55" s="177"/>
      <c r="H55" s="177"/>
    </row>
    <row r="56" spans="1:8" ht="12.75" customHeight="1">
      <c r="A56" s="176"/>
      <c r="B56" s="176"/>
      <c r="C56" s="184"/>
      <c r="D56" s="177"/>
      <c r="E56" s="177"/>
      <c r="F56" s="177"/>
      <c r="G56" s="177"/>
      <c r="H56" s="177"/>
    </row>
    <row r="57" spans="1:8" ht="12.75" customHeight="1">
      <c r="A57" s="176"/>
      <c r="B57" s="176"/>
      <c r="C57" s="184"/>
      <c r="D57" s="177"/>
      <c r="E57" s="177"/>
      <c r="F57" s="177"/>
      <c r="G57" s="177"/>
      <c r="H57" s="177"/>
    </row>
    <row r="58" spans="1:8" ht="12.75" customHeight="1">
      <c r="A58" s="176"/>
      <c r="B58" s="176"/>
      <c r="C58" s="184"/>
      <c r="D58" s="177"/>
      <c r="E58" s="177"/>
      <c r="F58" s="177"/>
      <c r="G58" s="177"/>
      <c r="H58" s="177"/>
    </row>
    <row r="59" spans="1:8" ht="12.75" customHeight="1">
      <c r="A59" s="176"/>
      <c r="B59" s="176"/>
      <c r="C59" s="184"/>
      <c r="D59" s="177"/>
      <c r="E59" s="177"/>
      <c r="F59" s="177"/>
      <c r="G59" s="177"/>
      <c r="H59" s="177"/>
    </row>
    <row r="60" spans="1:8" ht="12.75" customHeight="1">
      <c r="A60" s="176"/>
      <c r="B60" s="176"/>
      <c r="C60" s="184"/>
      <c r="D60" s="177"/>
      <c r="E60" s="177"/>
      <c r="F60" s="177"/>
      <c r="G60" s="177"/>
      <c r="H60" s="177"/>
    </row>
    <row r="61" spans="1:8" ht="12.75" customHeight="1">
      <c r="A61" s="176"/>
      <c r="B61" s="176"/>
      <c r="C61" s="184"/>
      <c r="D61" s="177"/>
      <c r="E61" s="177"/>
      <c r="F61" s="177"/>
      <c r="G61" s="177"/>
      <c r="H61" s="177"/>
    </row>
    <row r="62" spans="1:8" ht="12.75" customHeight="1">
      <c r="A62" s="176"/>
      <c r="B62" s="176"/>
      <c r="C62" s="184"/>
      <c r="D62" s="177"/>
      <c r="E62" s="177"/>
      <c r="F62" s="177"/>
      <c r="G62" s="177"/>
      <c r="H62" s="177"/>
    </row>
    <row r="63" spans="1:8" ht="12.75" customHeight="1">
      <c r="A63" s="176"/>
      <c r="B63" s="176"/>
      <c r="C63" s="184"/>
      <c r="D63" s="177"/>
      <c r="E63" s="177"/>
      <c r="F63" s="177"/>
      <c r="G63" s="177"/>
      <c r="H63" s="177"/>
    </row>
    <row r="64" spans="1:8" ht="12.75" customHeight="1">
      <c r="A64" s="176"/>
      <c r="B64" s="176"/>
      <c r="C64" s="184"/>
      <c r="D64" s="177"/>
      <c r="E64" s="177"/>
      <c r="F64" s="177"/>
      <c r="G64" s="177"/>
      <c r="H64" s="177"/>
    </row>
    <row r="65" spans="1:8" ht="12.75" customHeight="1">
      <c r="A65" s="176"/>
      <c r="B65" s="176"/>
      <c r="C65" s="184"/>
      <c r="D65" s="177"/>
      <c r="E65" s="177"/>
      <c r="F65" s="177"/>
      <c r="G65" s="177"/>
      <c r="H65" s="177"/>
    </row>
    <row r="66" spans="1:8" ht="12.75" customHeight="1">
      <c r="A66" s="176"/>
      <c r="B66" s="176"/>
      <c r="C66" s="184"/>
      <c r="D66" s="177"/>
      <c r="E66" s="177"/>
      <c r="F66" s="177"/>
      <c r="G66" s="177"/>
      <c r="H66" s="177"/>
    </row>
    <row r="67" spans="1:8" ht="12.75" customHeight="1">
      <c r="A67" s="176"/>
      <c r="B67" s="176"/>
      <c r="C67" s="184"/>
      <c r="D67" s="177"/>
      <c r="E67" s="177"/>
      <c r="F67" s="177"/>
      <c r="G67" s="177"/>
      <c r="H67" s="177"/>
    </row>
    <row r="68" spans="1:8" ht="12.75" customHeight="1">
      <c r="A68" s="176"/>
      <c r="B68" s="176"/>
      <c r="C68" s="184"/>
      <c r="D68" s="177"/>
      <c r="E68" s="177"/>
      <c r="F68" s="177"/>
      <c r="G68" s="177"/>
      <c r="H68" s="177"/>
    </row>
    <row r="69" spans="1:8" ht="12.75" customHeight="1">
      <c r="A69" s="176"/>
      <c r="B69" s="176"/>
      <c r="C69" s="184"/>
      <c r="D69" s="177"/>
      <c r="E69" s="177"/>
      <c r="F69" s="177"/>
      <c r="G69" s="177"/>
      <c r="H69" s="177"/>
    </row>
    <row r="70" spans="1:8" ht="12.75" customHeight="1">
      <c r="A70" s="176"/>
      <c r="B70" s="176"/>
      <c r="C70" s="184"/>
      <c r="D70" s="177"/>
      <c r="E70" s="177"/>
      <c r="F70" s="177"/>
      <c r="G70" s="177"/>
      <c r="H70" s="177"/>
    </row>
    <row r="71" spans="1:8" ht="12.75" customHeight="1">
      <c r="A71" s="176"/>
      <c r="B71" s="176"/>
      <c r="C71" s="184"/>
      <c r="D71" s="177"/>
      <c r="E71" s="177"/>
      <c r="F71" s="177"/>
      <c r="G71" s="177"/>
      <c r="H71" s="177"/>
    </row>
    <row r="72" spans="1:8" ht="12.75" customHeight="1">
      <c r="A72" s="176"/>
      <c r="B72" s="176"/>
      <c r="C72" s="184"/>
      <c r="D72" s="177"/>
      <c r="E72" s="177"/>
      <c r="F72" s="177"/>
      <c r="G72" s="177"/>
      <c r="H72" s="177"/>
    </row>
    <row r="73" spans="1:8" ht="12.75" customHeight="1">
      <c r="A73" s="176"/>
      <c r="B73" s="176"/>
      <c r="C73" s="184"/>
      <c r="D73" s="177"/>
      <c r="E73" s="177"/>
      <c r="F73" s="177"/>
      <c r="G73" s="177"/>
      <c r="H73" s="177"/>
    </row>
    <row r="74" spans="1:8" ht="12.75" customHeight="1">
      <c r="A74" s="176"/>
      <c r="B74" s="176"/>
      <c r="C74" s="184"/>
      <c r="D74" s="177"/>
      <c r="E74" s="177"/>
      <c r="F74" s="177"/>
      <c r="G74" s="177"/>
      <c r="H74" s="177"/>
    </row>
    <row r="75" spans="1:8" ht="12.75" customHeight="1">
      <c r="A75" s="176"/>
      <c r="B75" s="176"/>
      <c r="C75" s="184"/>
      <c r="D75" s="177"/>
      <c r="E75" s="177"/>
      <c r="F75" s="177"/>
      <c r="G75" s="177"/>
      <c r="H75" s="177"/>
    </row>
    <row r="76" spans="1:8" ht="12.75" customHeight="1">
      <c r="A76" s="176"/>
      <c r="B76" s="176"/>
      <c r="C76" s="184"/>
      <c r="D76" s="177"/>
      <c r="E76" s="177"/>
      <c r="F76" s="177"/>
      <c r="G76" s="177"/>
      <c r="H76" s="177"/>
    </row>
    <row r="77" spans="1:8" ht="12.75" customHeight="1">
      <c r="A77" s="176"/>
      <c r="B77" s="176"/>
      <c r="C77" s="184"/>
      <c r="D77" s="177"/>
      <c r="E77" s="177"/>
      <c r="F77" s="177"/>
      <c r="G77" s="177"/>
      <c r="H77" s="177"/>
    </row>
    <row r="78" spans="1:8" ht="12.75" customHeight="1">
      <c r="A78" s="176"/>
      <c r="B78" s="176"/>
      <c r="C78" s="184"/>
      <c r="D78" s="177"/>
      <c r="E78" s="177"/>
      <c r="F78" s="177"/>
      <c r="G78" s="177"/>
      <c r="H78" s="177"/>
    </row>
    <row r="79" spans="1:8" ht="12.75" customHeight="1">
      <c r="A79" s="176"/>
      <c r="B79" s="176"/>
      <c r="C79" s="184"/>
      <c r="D79" s="177"/>
      <c r="E79" s="177"/>
      <c r="F79" s="177"/>
      <c r="G79" s="177"/>
      <c r="H79" s="177"/>
    </row>
    <row r="80" spans="1:8" ht="12.75" customHeight="1">
      <c r="A80" s="176"/>
      <c r="B80" s="176"/>
      <c r="C80" s="184"/>
      <c r="D80" s="177"/>
      <c r="E80" s="177"/>
      <c r="F80" s="177"/>
      <c r="G80" s="177"/>
      <c r="H80" s="177"/>
    </row>
    <row r="81" spans="1:8" ht="12.75" customHeight="1">
      <c r="A81" s="176"/>
      <c r="B81" s="176"/>
      <c r="C81" s="184"/>
      <c r="D81" s="177"/>
      <c r="E81" s="177"/>
      <c r="F81" s="177"/>
      <c r="G81" s="177"/>
      <c r="H81" s="177"/>
    </row>
    <row r="82" spans="1:8" ht="12.75" customHeight="1">
      <c r="A82" s="176"/>
      <c r="B82" s="176"/>
      <c r="C82" s="184"/>
      <c r="D82" s="177"/>
      <c r="E82" s="177"/>
      <c r="F82" s="177"/>
      <c r="G82" s="177"/>
      <c r="H82" s="177"/>
    </row>
    <row r="83" spans="1:8" ht="12.75" customHeight="1">
      <c r="A83" s="176"/>
      <c r="B83" s="176"/>
      <c r="C83" s="184"/>
      <c r="D83" s="177"/>
      <c r="E83" s="177"/>
      <c r="F83" s="177"/>
      <c r="G83" s="177"/>
      <c r="H83" s="177"/>
    </row>
    <row r="84" spans="1:8" ht="12.75" customHeight="1">
      <c r="A84" s="176"/>
      <c r="B84" s="176"/>
      <c r="C84" s="184"/>
      <c r="D84" s="177"/>
      <c r="E84" s="177"/>
      <c r="F84" s="177"/>
      <c r="G84" s="177"/>
      <c r="H84" s="177"/>
    </row>
    <row r="85" spans="1:8" ht="12.75" customHeight="1">
      <c r="A85" s="176"/>
      <c r="B85" s="176"/>
      <c r="C85" s="184"/>
      <c r="D85" s="177"/>
      <c r="E85" s="177"/>
      <c r="F85" s="177"/>
      <c r="G85" s="177"/>
      <c r="H85" s="177"/>
    </row>
    <row r="86" spans="1:8" ht="12.75" customHeight="1">
      <c r="A86" s="176"/>
      <c r="B86" s="176"/>
      <c r="C86" s="184"/>
      <c r="D86" s="177"/>
      <c r="E86" s="177"/>
      <c r="F86" s="177"/>
      <c r="G86" s="177"/>
      <c r="H86" s="177"/>
    </row>
    <row r="87" spans="1:8" ht="12.75" customHeight="1">
      <c r="A87" s="176"/>
      <c r="B87" s="176"/>
      <c r="C87" s="184"/>
      <c r="D87" s="177"/>
      <c r="E87" s="177"/>
      <c r="F87" s="177"/>
      <c r="G87" s="177"/>
      <c r="H87" s="177"/>
    </row>
    <row r="88" spans="1:8" ht="12.75" customHeight="1">
      <c r="A88" s="176"/>
      <c r="B88" s="176"/>
      <c r="C88" s="184"/>
      <c r="D88" s="177"/>
      <c r="E88" s="177"/>
      <c r="F88" s="177"/>
      <c r="G88" s="177"/>
      <c r="H88" s="177"/>
    </row>
    <row r="89" spans="1:8" ht="12.75" customHeight="1">
      <c r="A89" s="176"/>
      <c r="B89" s="176"/>
      <c r="C89" s="184"/>
      <c r="D89" s="177"/>
      <c r="E89" s="177"/>
      <c r="F89" s="177"/>
      <c r="G89" s="177"/>
      <c r="H89" s="177"/>
    </row>
    <row r="90" spans="1:8" ht="12.75" customHeight="1">
      <c r="A90" s="176"/>
      <c r="B90" s="176"/>
      <c r="C90" s="184"/>
      <c r="D90" s="177"/>
      <c r="E90" s="177"/>
      <c r="F90" s="177"/>
      <c r="G90" s="177"/>
      <c r="H90" s="177"/>
    </row>
    <row r="91" spans="1:8" ht="12.75" customHeight="1">
      <c r="A91" s="176"/>
      <c r="B91" s="176"/>
      <c r="C91" s="184"/>
      <c r="D91" s="177"/>
      <c r="E91" s="177"/>
      <c r="F91" s="177"/>
      <c r="G91" s="177"/>
      <c r="H91" s="177"/>
    </row>
    <row r="92" spans="1:8" ht="12.75" customHeight="1">
      <c r="A92" s="176"/>
      <c r="B92" s="176"/>
      <c r="C92" s="184"/>
      <c r="D92" s="177"/>
      <c r="E92" s="177"/>
      <c r="F92" s="177"/>
      <c r="G92" s="177"/>
      <c r="H92" s="177"/>
    </row>
    <row r="93" spans="1:8" ht="12.75" customHeight="1">
      <c r="A93" s="176"/>
      <c r="B93" s="176"/>
      <c r="C93" s="184"/>
      <c r="D93" s="177"/>
      <c r="E93" s="177"/>
      <c r="F93" s="177"/>
      <c r="G93" s="177"/>
      <c r="H93" s="177"/>
    </row>
    <row r="94" spans="1:8" ht="12.75" customHeight="1">
      <c r="A94" s="176"/>
      <c r="B94" s="176"/>
      <c r="C94" s="184"/>
      <c r="D94" s="177"/>
      <c r="E94" s="177"/>
      <c r="F94" s="177"/>
      <c r="G94" s="177"/>
      <c r="H94" s="177"/>
    </row>
    <row r="95" spans="1:8" ht="12.75" customHeight="1">
      <c r="A95" s="176"/>
      <c r="B95" s="176"/>
      <c r="C95" s="184"/>
      <c r="D95" s="177"/>
      <c r="E95" s="177"/>
      <c r="F95" s="177"/>
      <c r="G95" s="177"/>
      <c r="H95" s="177"/>
    </row>
    <row r="96" spans="1:8" ht="12.75" customHeight="1">
      <c r="A96" s="176"/>
      <c r="B96" s="176"/>
      <c r="C96" s="184"/>
      <c r="D96" s="177"/>
      <c r="E96" s="177"/>
      <c r="F96" s="177"/>
      <c r="G96" s="177"/>
      <c r="H96" s="177"/>
    </row>
    <row r="97" spans="1:8" ht="12.75" customHeight="1">
      <c r="A97" s="176"/>
      <c r="B97" s="176"/>
      <c r="C97" s="184"/>
      <c r="D97" s="177"/>
      <c r="E97" s="177"/>
      <c r="F97" s="177"/>
      <c r="G97" s="177"/>
      <c r="H97" s="177"/>
    </row>
    <row r="98" spans="1:8" ht="12.75" customHeight="1">
      <c r="A98" s="176"/>
      <c r="B98" s="176"/>
      <c r="C98" s="184"/>
      <c r="D98" s="177"/>
      <c r="E98" s="177"/>
      <c r="F98" s="177"/>
      <c r="G98" s="177"/>
      <c r="H98" s="177"/>
    </row>
    <row r="99" spans="1:8" ht="12.75" customHeight="1">
      <c r="A99" s="176"/>
      <c r="B99" s="176"/>
      <c r="C99" s="184"/>
      <c r="D99" s="177"/>
      <c r="E99" s="177"/>
      <c r="F99" s="177"/>
      <c r="G99" s="177"/>
      <c r="H99" s="177"/>
    </row>
    <row r="100" spans="1:8" ht="12.75" customHeight="1">
      <c r="A100" s="176"/>
      <c r="B100" s="176"/>
      <c r="C100" s="184"/>
      <c r="D100" s="177"/>
      <c r="E100" s="177"/>
      <c r="F100" s="177"/>
      <c r="G100" s="177"/>
      <c r="H100" s="177"/>
    </row>
    <row r="101" spans="1:8" ht="12.75" customHeight="1">
      <c r="A101" s="176"/>
      <c r="B101" s="176"/>
      <c r="C101" s="184"/>
      <c r="D101" s="177"/>
      <c r="E101" s="177"/>
      <c r="F101" s="177"/>
      <c r="G101" s="177"/>
      <c r="H101" s="177"/>
    </row>
    <row r="102" spans="1:8" ht="12.75" customHeight="1">
      <c r="A102" s="176"/>
      <c r="B102" s="176"/>
      <c r="C102" s="184"/>
      <c r="D102" s="177"/>
      <c r="E102" s="177"/>
      <c r="F102" s="177"/>
      <c r="G102" s="177"/>
      <c r="H102" s="177"/>
    </row>
    <row r="103" spans="1:8" ht="12.75" customHeight="1">
      <c r="A103" s="176"/>
      <c r="B103" s="176"/>
      <c r="C103" s="184"/>
      <c r="D103" s="177"/>
      <c r="E103" s="177"/>
      <c r="F103" s="177"/>
      <c r="G103" s="177"/>
      <c r="H103" s="177"/>
    </row>
    <row r="104" spans="1:8" ht="12.75" customHeight="1">
      <c r="A104" s="176"/>
      <c r="B104" s="176"/>
      <c r="C104" s="184"/>
      <c r="D104" s="177"/>
      <c r="E104" s="177"/>
      <c r="F104" s="177"/>
      <c r="G104" s="177"/>
      <c r="H104" s="177"/>
    </row>
    <row r="105" spans="1:8" ht="12.75" customHeight="1">
      <c r="A105" s="176"/>
      <c r="B105" s="176"/>
      <c r="C105" s="184"/>
      <c r="D105" s="177"/>
      <c r="E105" s="177"/>
      <c r="F105" s="177"/>
      <c r="G105" s="177"/>
      <c r="H105" s="177"/>
    </row>
    <row r="106" spans="1:8" ht="12.75" customHeight="1">
      <c r="A106" s="176"/>
      <c r="B106" s="176"/>
      <c r="C106" s="184"/>
      <c r="D106" s="177"/>
      <c r="E106" s="177"/>
      <c r="F106" s="177"/>
      <c r="G106" s="177"/>
      <c r="H106" s="177"/>
    </row>
    <row r="107" spans="1:8" ht="12.75" customHeight="1">
      <c r="A107" s="176"/>
      <c r="B107" s="176"/>
      <c r="C107" s="184"/>
      <c r="D107" s="177"/>
      <c r="E107" s="177"/>
      <c r="F107" s="177"/>
      <c r="G107" s="177"/>
      <c r="H107" s="177"/>
    </row>
    <row r="108" spans="1:8" ht="12.75" customHeight="1">
      <c r="A108" s="176"/>
      <c r="B108" s="176"/>
      <c r="C108" s="184"/>
      <c r="D108" s="177"/>
      <c r="E108" s="177"/>
      <c r="F108" s="177"/>
      <c r="G108" s="177"/>
      <c r="H108" s="177"/>
    </row>
    <row r="109" spans="1:8" ht="12.75" customHeight="1">
      <c r="A109" s="176"/>
      <c r="B109" s="176"/>
      <c r="C109" s="184"/>
      <c r="D109" s="177"/>
      <c r="E109" s="177"/>
      <c r="F109" s="177"/>
      <c r="G109" s="177"/>
      <c r="H109" s="177"/>
    </row>
    <row r="110" spans="1:8" ht="12.75" customHeight="1">
      <c r="A110" s="176"/>
      <c r="B110" s="176"/>
      <c r="C110" s="184"/>
      <c r="D110" s="177"/>
      <c r="E110" s="177"/>
      <c r="F110" s="177"/>
      <c r="G110" s="177"/>
      <c r="H110" s="177"/>
    </row>
    <row r="111" spans="1:8" ht="12.75" customHeight="1">
      <c r="A111" s="176"/>
      <c r="B111" s="176"/>
      <c r="C111" s="184"/>
      <c r="D111" s="177"/>
      <c r="E111" s="177"/>
      <c r="F111" s="177"/>
      <c r="G111" s="177"/>
      <c r="H111" s="177"/>
    </row>
    <row r="112" spans="1:8" ht="12.75" customHeight="1">
      <c r="A112" s="176"/>
      <c r="B112" s="176"/>
      <c r="C112" s="184"/>
      <c r="D112" s="177"/>
      <c r="E112" s="177"/>
      <c r="F112" s="177"/>
      <c r="G112" s="177"/>
      <c r="H112" s="177"/>
    </row>
    <row r="113" spans="1:8" ht="12.75" customHeight="1">
      <c r="A113" s="176"/>
      <c r="B113" s="176"/>
      <c r="C113" s="184"/>
      <c r="D113" s="177"/>
      <c r="E113" s="177"/>
      <c r="F113" s="177"/>
      <c r="G113" s="177"/>
      <c r="H113" s="177"/>
    </row>
    <row r="114" spans="1:8" ht="12.75" customHeight="1">
      <c r="A114" s="176"/>
      <c r="B114" s="176"/>
      <c r="C114" s="184"/>
      <c r="D114" s="177"/>
      <c r="E114" s="177"/>
      <c r="F114" s="177"/>
      <c r="G114" s="177"/>
      <c r="H114" s="177"/>
    </row>
    <row r="115" spans="1:8" ht="12.75" customHeight="1">
      <c r="A115" s="176"/>
      <c r="B115" s="176"/>
      <c r="C115" s="184"/>
      <c r="D115" s="177"/>
      <c r="E115" s="177"/>
      <c r="F115" s="177"/>
      <c r="G115" s="177"/>
      <c r="H115" s="177"/>
    </row>
    <row r="116" spans="1:8" ht="12.75" customHeight="1">
      <c r="A116" s="176"/>
      <c r="B116" s="176"/>
      <c r="C116" s="184"/>
      <c r="D116" s="177"/>
      <c r="E116" s="177"/>
      <c r="F116" s="177"/>
      <c r="G116" s="177"/>
      <c r="H116" s="177"/>
    </row>
    <row r="117" spans="1:8" ht="12.75" customHeight="1">
      <c r="A117" s="176"/>
      <c r="B117" s="176"/>
      <c r="C117" s="184"/>
      <c r="D117" s="177"/>
      <c r="E117" s="177"/>
      <c r="F117" s="177"/>
      <c r="G117" s="177"/>
      <c r="H117" s="177"/>
    </row>
    <row r="118" spans="1:8" ht="12.75" customHeight="1">
      <c r="A118" s="176"/>
      <c r="B118" s="176"/>
      <c r="C118" s="184"/>
      <c r="D118" s="177"/>
      <c r="E118" s="177"/>
      <c r="F118" s="177"/>
      <c r="G118" s="177"/>
      <c r="H118" s="177"/>
    </row>
    <row r="119" spans="1:8" ht="12.75" customHeight="1">
      <c r="A119" s="176"/>
      <c r="B119" s="176"/>
      <c r="C119" s="184"/>
      <c r="D119" s="177"/>
      <c r="E119" s="177"/>
      <c r="F119" s="177"/>
      <c r="G119" s="177"/>
      <c r="H119" s="177"/>
    </row>
    <row r="120" spans="1:8" ht="12.75" customHeight="1">
      <c r="A120" s="176"/>
      <c r="B120" s="176"/>
      <c r="C120" s="184"/>
      <c r="D120" s="177"/>
      <c r="E120" s="177"/>
      <c r="F120" s="177"/>
      <c r="G120" s="177"/>
      <c r="H120" s="177"/>
    </row>
    <row r="121" spans="1:8" ht="12.75" customHeight="1">
      <c r="A121" s="176"/>
      <c r="B121" s="176"/>
      <c r="C121" s="184"/>
      <c r="D121" s="177"/>
      <c r="E121" s="177"/>
      <c r="F121" s="177"/>
      <c r="G121" s="177"/>
      <c r="H121" s="177"/>
    </row>
    <row r="122" spans="1:8" ht="12.75" customHeight="1">
      <c r="A122" s="176"/>
      <c r="B122" s="176"/>
      <c r="C122" s="184"/>
      <c r="D122" s="177"/>
      <c r="E122" s="177"/>
      <c r="F122" s="177"/>
      <c r="G122" s="177"/>
      <c r="H122" s="177"/>
    </row>
    <row r="123" spans="1:8" ht="12.75" customHeight="1">
      <c r="A123" s="176"/>
      <c r="B123" s="176"/>
      <c r="C123" s="184"/>
      <c r="D123" s="177"/>
      <c r="E123" s="177"/>
      <c r="F123" s="177"/>
      <c r="G123" s="177"/>
      <c r="H123" s="177"/>
    </row>
    <row r="124" spans="1:8" ht="12.75" customHeight="1">
      <c r="A124" s="176"/>
      <c r="B124" s="176"/>
      <c r="C124" s="184"/>
      <c r="D124" s="177"/>
      <c r="E124" s="177"/>
      <c r="F124" s="177"/>
      <c r="G124" s="177"/>
      <c r="H124" s="177"/>
    </row>
    <row r="125" spans="1:8" ht="12.75" customHeight="1">
      <c r="A125" s="176"/>
      <c r="B125" s="176"/>
      <c r="C125" s="184"/>
      <c r="D125" s="177"/>
      <c r="E125" s="177"/>
      <c r="F125" s="177"/>
      <c r="G125" s="177"/>
      <c r="H125" s="177"/>
    </row>
    <row r="126" spans="1:8" ht="12.75" customHeight="1">
      <c r="A126" s="176"/>
      <c r="B126" s="176"/>
      <c r="C126" s="184"/>
      <c r="D126" s="177"/>
      <c r="E126" s="177"/>
      <c r="F126" s="177"/>
      <c r="G126" s="177"/>
      <c r="H126" s="177"/>
    </row>
    <row r="127" spans="1:8" ht="12.75" customHeight="1">
      <c r="A127" s="176"/>
      <c r="B127" s="176"/>
      <c r="C127" s="184"/>
      <c r="D127" s="177"/>
      <c r="E127" s="177"/>
      <c r="F127" s="177"/>
      <c r="G127" s="177"/>
      <c r="H127" s="177"/>
    </row>
    <row r="128" spans="1:8" ht="12.75" customHeight="1">
      <c r="A128" s="176"/>
      <c r="B128" s="176"/>
      <c r="C128" s="184"/>
      <c r="D128" s="177"/>
      <c r="E128" s="177"/>
      <c r="F128" s="177"/>
      <c r="G128" s="177"/>
      <c r="H128" s="177"/>
    </row>
    <row r="129" spans="1:8" ht="12.75" customHeight="1">
      <c r="A129" s="176"/>
      <c r="B129" s="176"/>
      <c r="C129" s="184"/>
      <c r="D129" s="177"/>
      <c r="E129" s="177"/>
      <c r="F129" s="177"/>
      <c r="G129" s="177"/>
      <c r="H129" s="177"/>
    </row>
    <row r="130" spans="1:8" ht="12.75" customHeight="1">
      <c r="A130" s="176"/>
      <c r="B130" s="176"/>
      <c r="C130" s="184"/>
      <c r="D130" s="177"/>
      <c r="E130" s="177"/>
      <c r="F130" s="177"/>
      <c r="G130" s="177"/>
      <c r="H130" s="177"/>
    </row>
    <row r="131" spans="1:8" ht="12.75" customHeight="1">
      <c r="A131" s="176"/>
      <c r="B131" s="176"/>
      <c r="C131" s="184"/>
      <c r="D131" s="177"/>
      <c r="E131" s="177"/>
      <c r="F131" s="177"/>
      <c r="G131" s="177"/>
      <c r="H131" s="177"/>
    </row>
    <row r="132" spans="1:8" ht="12.75" customHeight="1">
      <c r="A132" s="176"/>
      <c r="B132" s="176"/>
      <c r="C132" s="184"/>
      <c r="D132" s="177"/>
      <c r="E132" s="177"/>
      <c r="F132" s="177"/>
      <c r="G132" s="177"/>
      <c r="H132" s="177"/>
    </row>
    <row r="133" spans="1:8" ht="12.75" customHeight="1">
      <c r="A133" s="176"/>
      <c r="B133" s="176"/>
      <c r="C133" s="184"/>
      <c r="D133" s="177"/>
      <c r="E133" s="177"/>
      <c r="F133" s="177"/>
      <c r="G133" s="177"/>
      <c r="H133" s="177"/>
    </row>
    <row r="134" spans="1:8" ht="12.75" customHeight="1">
      <c r="A134" s="176"/>
      <c r="B134" s="176"/>
      <c r="C134" s="184"/>
      <c r="D134" s="177"/>
      <c r="E134" s="177"/>
      <c r="F134" s="177"/>
      <c r="G134" s="177"/>
      <c r="H134" s="177"/>
    </row>
    <row r="135" spans="1:8" ht="12.75" customHeight="1">
      <c r="A135" s="176"/>
      <c r="B135" s="176"/>
      <c r="C135" s="184"/>
      <c r="D135" s="177"/>
      <c r="E135" s="177"/>
      <c r="F135" s="177"/>
      <c r="G135" s="177"/>
      <c r="H135" s="177"/>
    </row>
    <row r="136" spans="1:8" ht="12.75" customHeight="1">
      <c r="A136" s="176"/>
      <c r="B136" s="176"/>
      <c r="C136" s="184"/>
      <c r="D136" s="177"/>
      <c r="E136" s="177"/>
      <c r="F136" s="177"/>
      <c r="G136" s="177"/>
      <c r="H136" s="177"/>
    </row>
    <row r="137" spans="1:8" ht="12.75" customHeight="1">
      <c r="A137" s="176"/>
      <c r="B137" s="176"/>
      <c r="C137" s="184"/>
      <c r="D137" s="177"/>
      <c r="E137" s="177"/>
      <c r="F137" s="177"/>
      <c r="G137" s="177"/>
      <c r="H137" s="177"/>
    </row>
    <row r="138" spans="1:8" ht="12.75" customHeight="1">
      <c r="A138" s="176"/>
      <c r="B138" s="176"/>
      <c r="C138" s="184"/>
      <c r="D138" s="177"/>
      <c r="E138" s="177"/>
      <c r="F138" s="177"/>
      <c r="G138" s="177"/>
      <c r="H138" s="177"/>
    </row>
    <row r="139" spans="1:8" ht="12.75" customHeight="1">
      <c r="A139" s="176"/>
      <c r="B139" s="176"/>
      <c r="C139" s="184"/>
      <c r="D139" s="177"/>
      <c r="E139" s="177"/>
      <c r="F139" s="177"/>
      <c r="G139" s="177"/>
      <c r="H139" s="177"/>
    </row>
    <row r="140" spans="1:8" ht="12.75" customHeight="1">
      <c r="A140" s="176"/>
      <c r="B140" s="176"/>
      <c r="C140" s="184"/>
      <c r="D140" s="177"/>
      <c r="E140" s="177"/>
      <c r="F140" s="177"/>
      <c r="G140" s="177"/>
      <c r="H140" s="177"/>
    </row>
    <row r="141" spans="1:8" ht="12.75" customHeight="1">
      <c r="A141" s="176"/>
      <c r="B141" s="176"/>
      <c r="C141" s="184"/>
      <c r="D141" s="177"/>
      <c r="E141" s="177"/>
      <c r="F141" s="177"/>
      <c r="G141" s="177"/>
      <c r="H141" s="177"/>
    </row>
    <row r="142" spans="1:8" ht="12.75" customHeight="1">
      <c r="A142" s="176"/>
      <c r="B142" s="176"/>
      <c r="C142" s="184"/>
      <c r="D142" s="177"/>
      <c r="E142" s="177"/>
      <c r="F142" s="177"/>
      <c r="G142" s="177"/>
      <c r="H142" s="177"/>
    </row>
    <row r="143" spans="1:8" ht="12.75" customHeight="1">
      <c r="A143" s="176"/>
      <c r="B143" s="176"/>
      <c r="C143" s="184"/>
      <c r="D143" s="177"/>
      <c r="E143" s="177"/>
      <c r="F143" s="177"/>
      <c r="G143" s="177"/>
      <c r="H143" s="177"/>
    </row>
    <row r="144" spans="1:8" ht="12.75" customHeight="1">
      <c r="A144" s="176"/>
      <c r="B144" s="176"/>
      <c r="C144" s="184"/>
      <c r="D144" s="177"/>
      <c r="E144" s="177"/>
      <c r="F144" s="177"/>
      <c r="G144" s="177"/>
      <c r="H144" s="177"/>
    </row>
    <row r="145" spans="1:8" ht="12.75" customHeight="1">
      <c r="A145" s="176"/>
      <c r="B145" s="176"/>
      <c r="C145" s="184"/>
      <c r="D145" s="177"/>
      <c r="E145" s="177"/>
      <c r="F145" s="177"/>
      <c r="G145" s="177"/>
      <c r="H145" s="177"/>
    </row>
    <row r="146" spans="1:8" ht="12.75" customHeight="1">
      <c r="A146" s="176"/>
      <c r="B146" s="176"/>
      <c r="C146" s="184"/>
      <c r="D146" s="177"/>
      <c r="E146" s="177"/>
      <c r="F146" s="177"/>
      <c r="G146" s="177"/>
      <c r="H146" s="177"/>
    </row>
    <row r="147" spans="1:8" ht="12.75" customHeight="1">
      <c r="A147" s="176"/>
      <c r="B147" s="176"/>
      <c r="C147" s="184"/>
      <c r="D147" s="177"/>
      <c r="E147" s="177"/>
      <c r="F147" s="177"/>
      <c r="G147" s="177"/>
      <c r="H147" s="177"/>
    </row>
    <row r="148" spans="1:8" ht="12.75" customHeight="1">
      <c r="A148" s="176"/>
      <c r="B148" s="176"/>
      <c r="C148" s="184"/>
      <c r="D148" s="177"/>
      <c r="E148" s="177"/>
      <c r="F148" s="177"/>
      <c r="G148" s="177"/>
      <c r="H148" s="177"/>
    </row>
    <row r="149" spans="1:8" ht="12.75" customHeight="1">
      <c r="A149" s="176"/>
      <c r="B149" s="176"/>
      <c r="C149" s="184"/>
      <c r="D149" s="177"/>
      <c r="E149" s="177"/>
      <c r="F149" s="177"/>
      <c r="G149" s="177"/>
      <c r="H149" s="177"/>
    </row>
    <row r="150" spans="1:8" ht="12.75" customHeight="1">
      <c r="A150" s="176"/>
      <c r="B150" s="176"/>
      <c r="C150" s="184"/>
      <c r="D150" s="177"/>
      <c r="E150" s="177"/>
      <c r="F150" s="177"/>
      <c r="G150" s="177"/>
      <c r="H150" s="177"/>
    </row>
    <row r="151" spans="1:8" ht="12.75" customHeight="1">
      <c r="A151" s="176"/>
      <c r="B151" s="176"/>
      <c r="C151" s="184"/>
      <c r="D151" s="177"/>
      <c r="E151" s="177"/>
      <c r="F151" s="177"/>
      <c r="G151" s="177"/>
      <c r="H151" s="177"/>
    </row>
    <row r="152" spans="1:8" ht="12.75" customHeight="1">
      <c r="A152" s="176"/>
      <c r="B152" s="176"/>
      <c r="C152" s="184"/>
      <c r="D152" s="177"/>
      <c r="E152" s="177"/>
      <c r="F152" s="177"/>
      <c r="G152" s="177"/>
      <c r="H152" s="177"/>
    </row>
    <row r="153" spans="1:8" ht="12.75" customHeight="1">
      <c r="A153" s="176"/>
      <c r="B153" s="176"/>
      <c r="C153" s="184"/>
      <c r="D153" s="177"/>
      <c r="E153" s="177"/>
      <c r="F153" s="177"/>
      <c r="G153" s="177"/>
      <c r="H153" s="177"/>
    </row>
    <row r="154" spans="1:8" ht="12.75" customHeight="1">
      <c r="A154" s="176"/>
      <c r="B154" s="176"/>
      <c r="C154" s="184"/>
      <c r="D154" s="177"/>
      <c r="E154" s="177"/>
      <c r="F154" s="177"/>
      <c r="G154" s="177"/>
      <c r="H154" s="177"/>
    </row>
    <row r="155" spans="1:8" ht="12.75" customHeight="1">
      <c r="A155" s="176"/>
      <c r="B155" s="176"/>
      <c r="C155" s="184"/>
      <c r="D155" s="177"/>
      <c r="E155" s="177"/>
      <c r="F155" s="177"/>
      <c r="G155" s="177"/>
      <c r="H155" s="177"/>
    </row>
    <row r="156" spans="1:8" ht="12.75" customHeight="1">
      <c r="A156" s="176"/>
      <c r="B156" s="176"/>
      <c r="C156" s="184"/>
      <c r="D156" s="177"/>
      <c r="E156" s="177"/>
      <c r="F156" s="177"/>
      <c r="G156" s="177"/>
      <c r="H156" s="177"/>
    </row>
    <row r="157" spans="1:8" ht="12.75" customHeight="1">
      <c r="A157" s="176"/>
      <c r="B157" s="176"/>
      <c r="C157" s="184"/>
      <c r="D157" s="177"/>
      <c r="E157" s="177"/>
      <c r="F157" s="177"/>
      <c r="G157" s="177"/>
      <c r="H157" s="177"/>
    </row>
    <row r="158" spans="1:8" ht="12.75" customHeight="1">
      <c r="A158" s="176"/>
      <c r="B158" s="176"/>
      <c r="C158" s="184"/>
      <c r="D158" s="177"/>
      <c r="E158" s="177"/>
      <c r="F158" s="177"/>
      <c r="G158" s="177"/>
      <c r="H158" s="177"/>
    </row>
    <row r="159" spans="1:8" ht="12.75" customHeight="1">
      <c r="A159" s="176"/>
      <c r="B159" s="176"/>
      <c r="C159" s="184"/>
      <c r="D159" s="177"/>
      <c r="E159" s="177"/>
      <c r="F159" s="177"/>
      <c r="G159" s="177"/>
      <c r="H159" s="177"/>
    </row>
    <row r="160" spans="1:8" ht="12.75" customHeight="1">
      <c r="A160" s="176"/>
      <c r="B160" s="176"/>
      <c r="C160" s="184"/>
      <c r="D160" s="177"/>
      <c r="E160" s="177"/>
      <c r="F160" s="177"/>
      <c r="G160" s="177"/>
      <c r="H160" s="177"/>
    </row>
    <row r="161" spans="1:8" ht="12.75" customHeight="1">
      <c r="A161" s="176"/>
      <c r="B161" s="176"/>
      <c r="C161" s="184"/>
      <c r="D161" s="177"/>
      <c r="E161" s="177"/>
      <c r="F161" s="177"/>
      <c r="G161" s="177"/>
      <c r="H161" s="177"/>
    </row>
    <row r="162" spans="1:8" ht="12.75" customHeight="1">
      <c r="A162" s="176"/>
      <c r="B162" s="176"/>
      <c r="C162" s="184"/>
      <c r="D162" s="177"/>
      <c r="E162" s="177"/>
      <c r="F162" s="177"/>
      <c r="G162" s="177"/>
      <c r="H162" s="177"/>
    </row>
    <row r="163" spans="1:8" ht="12.75" customHeight="1">
      <c r="A163" s="176"/>
      <c r="B163" s="176"/>
      <c r="C163" s="184"/>
      <c r="D163" s="177"/>
      <c r="E163" s="177"/>
      <c r="F163" s="177"/>
      <c r="G163" s="177"/>
      <c r="H163" s="177"/>
    </row>
    <row r="164" spans="1:8" ht="12.75" customHeight="1">
      <c r="A164" s="176"/>
      <c r="B164" s="176"/>
      <c r="C164" s="184"/>
      <c r="D164" s="177"/>
      <c r="E164" s="177"/>
      <c r="F164" s="177"/>
      <c r="G164" s="177"/>
      <c r="H164" s="177"/>
    </row>
    <row r="165" spans="1:8" ht="12.75" customHeight="1">
      <c r="A165" s="176"/>
      <c r="B165" s="176"/>
      <c r="C165" s="184"/>
      <c r="D165" s="177"/>
      <c r="E165" s="177"/>
      <c r="F165" s="177"/>
      <c r="G165" s="177"/>
      <c r="H165" s="177"/>
    </row>
    <row r="166" spans="1:8" ht="12.75" customHeight="1">
      <c r="A166" s="176"/>
      <c r="B166" s="176"/>
      <c r="C166" s="184"/>
      <c r="D166" s="177"/>
      <c r="E166" s="177"/>
      <c r="F166" s="177"/>
      <c r="G166" s="177"/>
      <c r="H166" s="177"/>
    </row>
    <row r="167" spans="1:8" ht="12.75" customHeight="1">
      <c r="A167" s="176"/>
      <c r="B167" s="176"/>
      <c r="C167" s="184"/>
      <c r="D167" s="177"/>
      <c r="E167" s="177"/>
      <c r="F167" s="177"/>
      <c r="G167" s="177"/>
      <c r="H167" s="177"/>
    </row>
    <row r="168" spans="1:8" ht="12.75" customHeight="1">
      <c r="A168" s="176"/>
      <c r="B168" s="176"/>
      <c r="C168" s="184"/>
      <c r="D168" s="177"/>
      <c r="E168" s="177"/>
      <c r="F168" s="177"/>
      <c r="G168" s="177"/>
      <c r="H168" s="177"/>
    </row>
    <row r="169" spans="1:8" ht="12.75" customHeight="1">
      <c r="A169" s="176"/>
      <c r="B169" s="176"/>
      <c r="C169" s="184"/>
      <c r="D169" s="177"/>
      <c r="E169" s="177"/>
      <c r="F169" s="177"/>
      <c r="G169" s="177"/>
      <c r="H169" s="177"/>
    </row>
    <row r="170" spans="1:8" ht="12.75" customHeight="1">
      <c r="A170" s="176"/>
      <c r="B170" s="176"/>
      <c r="C170" s="184"/>
      <c r="D170" s="177"/>
      <c r="E170" s="177"/>
      <c r="F170" s="177"/>
      <c r="G170" s="177"/>
      <c r="H170" s="177"/>
    </row>
    <row r="171" spans="1:8" ht="12.75" customHeight="1">
      <c r="A171" s="176"/>
      <c r="B171" s="176"/>
      <c r="C171" s="184"/>
      <c r="D171" s="177"/>
      <c r="E171" s="177"/>
      <c r="F171" s="177"/>
      <c r="G171" s="177"/>
      <c r="H171" s="177"/>
    </row>
    <row r="172" spans="1:8" ht="12.75" customHeight="1">
      <c r="A172" s="176"/>
      <c r="B172" s="176"/>
      <c r="C172" s="184"/>
      <c r="D172" s="177"/>
      <c r="E172" s="177"/>
      <c r="F172" s="177"/>
      <c r="G172" s="177"/>
      <c r="H172" s="177"/>
    </row>
    <row r="173" spans="1:8" ht="12.75" customHeight="1">
      <c r="A173" s="176"/>
      <c r="B173" s="176"/>
      <c r="C173" s="184"/>
      <c r="D173" s="177"/>
      <c r="E173" s="177"/>
      <c r="F173" s="177"/>
      <c r="G173" s="177"/>
      <c r="H173" s="177"/>
    </row>
    <row r="174" spans="1:8" ht="12.75" customHeight="1">
      <c r="A174" s="176"/>
      <c r="B174" s="176"/>
      <c r="C174" s="184"/>
      <c r="D174" s="177"/>
      <c r="E174" s="177"/>
      <c r="F174" s="177"/>
      <c r="G174" s="177"/>
      <c r="H174" s="177"/>
    </row>
    <row r="175" spans="1:8" ht="12.75" customHeight="1">
      <c r="A175" s="176"/>
      <c r="B175" s="176"/>
      <c r="C175" s="184"/>
      <c r="D175" s="177"/>
      <c r="E175" s="177"/>
      <c r="F175" s="177"/>
      <c r="G175" s="177"/>
      <c r="H175" s="177"/>
    </row>
    <row r="176" spans="1:8" ht="12.75" customHeight="1">
      <c r="A176" s="176"/>
      <c r="B176" s="176"/>
      <c r="C176" s="184"/>
      <c r="D176" s="177"/>
      <c r="E176" s="177"/>
      <c r="F176" s="177"/>
      <c r="G176" s="177"/>
      <c r="H176" s="177"/>
    </row>
    <row r="177" spans="1:8" ht="12.75" customHeight="1">
      <c r="A177" s="176"/>
      <c r="B177" s="176"/>
      <c r="C177" s="184"/>
      <c r="D177" s="177"/>
      <c r="E177" s="177"/>
      <c r="F177" s="177"/>
      <c r="G177" s="177"/>
      <c r="H177" s="177"/>
    </row>
    <row r="178" spans="1:8" ht="12.75" customHeight="1">
      <c r="A178" s="176"/>
      <c r="B178" s="176"/>
      <c r="C178" s="184"/>
      <c r="D178" s="177"/>
      <c r="E178" s="177"/>
      <c r="F178" s="177"/>
      <c r="G178" s="177"/>
      <c r="H178" s="177"/>
    </row>
    <row r="179" spans="1:8" ht="12.75" customHeight="1">
      <c r="A179" s="176"/>
      <c r="B179" s="176"/>
      <c r="C179" s="184"/>
      <c r="D179" s="177"/>
      <c r="E179" s="177"/>
      <c r="F179" s="177"/>
      <c r="G179" s="177"/>
      <c r="H179" s="177"/>
    </row>
    <row r="180" spans="1:8" ht="12.75" customHeight="1">
      <c r="A180" s="176"/>
      <c r="B180" s="176"/>
      <c r="C180" s="184"/>
      <c r="D180" s="177"/>
      <c r="E180" s="177"/>
      <c r="F180" s="177"/>
      <c r="G180" s="177"/>
      <c r="H180" s="177"/>
    </row>
    <row r="181" spans="1:8" ht="12.75" customHeight="1">
      <c r="A181" s="176"/>
      <c r="B181" s="176"/>
      <c r="C181" s="184"/>
      <c r="D181" s="177"/>
      <c r="E181" s="177"/>
      <c r="F181" s="177"/>
      <c r="G181" s="177"/>
      <c r="H181" s="177"/>
    </row>
    <row r="182" spans="1:8" ht="12.75" customHeight="1">
      <c r="A182" s="176"/>
      <c r="B182" s="176"/>
      <c r="C182" s="184"/>
      <c r="D182" s="177"/>
      <c r="E182" s="177"/>
      <c r="F182" s="177"/>
      <c r="G182" s="177"/>
      <c r="H182" s="177"/>
    </row>
    <row r="183" spans="1:8" ht="12.75" customHeight="1">
      <c r="A183" s="176"/>
      <c r="B183" s="176"/>
      <c r="C183" s="184"/>
      <c r="D183" s="177"/>
      <c r="E183" s="177"/>
      <c r="F183" s="177"/>
      <c r="G183" s="177"/>
      <c r="H183" s="177"/>
    </row>
    <row r="184" spans="1:8" ht="12.75" customHeight="1">
      <c r="A184" s="176"/>
      <c r="B184" s="176"/>
      <c r="C184" s="184"/>
      <c r="D184" s="177"/>
      <c r="E184" s="177"/>
      <c r="F184" s="177"/>
      <c r="G184" s="177"/>
      <c r="H184" s="177"/>
    </row>
    <row r="185" spans="1:8" ht="12.75" customHeight="1">
      <c r="A185" s="176"/>
      <c r="B185" s="176"/>
      <c r="C185" s="184"/>
      <c r="D185" s="177"/>
      <c r="E185" s="177"/>
      <c r="F185" s="177"/>
      <c r="G185" s="177"/>
      <c r="H185" s="177"/>
    </row>
    <row r="186" spans="1:8" ht="12.75" customHeight="1">
      <c r="A186" s="176"/>
      <c r="B186" s="176"/>
      <c r="C186" s="184"/>
      <c r="D186" s="177"/>
      <c r="E186" s="177"/>
      <c r="F186" s="177"/>
      <c r="G186" s="177"/>
      <c r="H186" s="177"/>
    </row>
    <row r="187" spans="1:8" ht="12.75" customHeight="1">
      <c r="A187" s="176"/>
      <c r="B187" s="176"/>
      <c r="C187" s="184"/>
      <c r="D187" s="177"/>
      <c r="E187" s="177"/>
      <c r="F187" s="177"/>
      <c r="G187" s="177"/>
      <c r="H187" s="177"/>
    </row>
    <row r="188" spans="1:8" ht="12.75" customHeight="1">
      <c r="A188" s="176"/>
      <c r="B188" s="176"/>
      <c r="C188" s="184"/>
      <c r="D188" s="177"/>
      <c r="E188" s="177"/>
      <c r="F188" s="177"/>
      <c r="G188" s="177"/>
      <c r="H188" s="177"/>
    </row>
    <row r="189" spans="1:8" ht="12.75" customHeight="1">
      <c r="A189" s="176"/>
      <c r="B189" s="176"/>
      <c r="C189" s="184"/>
      <c r="D189" s="177"/>
      <c r="E189" s="177"/>
      <c r="F189" s="177"/>
      <c r="G189" s="177"/>
      <c r="H189" s="177"/>
    </row>
    <row r="190" spans="1:8" ht="12.75" customHeight="1">
      <c r="A190" s="176"/>
      <c r="B190" s="176"/>
      <c r="C190" s="184"/>
      <c r="D190" s="177"/>
      <c r="E190" s="177"/>
      <c r="F190" s="177"/>
      <c r="G190" s="177"/>
      <c r="H190" s="177"/>
    </row>
    <row r="191" spans="1:8" ht="12.75" customHeight="1">
      <c r="A191" s="176"/>
      <c r="B191" s="176"/>
      <c r="C191" s="184"/>
      <c r="D191" s="177"/>
      <c r="E191" s="177"/>
      <c r="F191" s="177"/>
      <c r="G191" s="177"/>
      <c r="H191" s="177"/>
    </row>
    <row r="192" spans="1:8" ht="12.75" customHeight="1">
      <c r="A192" s="176"/>
      <c r="B192" s="176"/>
      <c r="C192" s="184"/>
      <c r="D192" s="177"/>
      <c r="E192" s="177"/>
      <c r="F192" s="177"/>
      <c r="G192" s="177"/>
      <c r="H192" s="177"/>
    </row>
    <row r="193" spans="1:8" ht="12.75" customHeight="1">
      <c r="A193" s="176"/>
      <c r="B193" s="176"/>
      <c r="C193" s="184"/>
      <c r="D193" s="177"/>
      <c r="E193" s="177"/>
      <c r="F193" s="177"/>
      <c r="G193" s="177"/>
      <c r="H193" s="177"/>
    </row>
    <row r="194" spans="1:8" ht="12.75" customHeight="1">
      <c r="A194" s="176"/>
      <c r="B194" s="176"/>
      <c r="C194" s="184"/>
      <c r="D194" s="177"/>
      <c r="E194" s="177"/>
      <c r="F194" s="177"/>
      <c r="G194" s="177"/>
      <c r="H194" s="177"/>
    </row>
    <row r="195" spans="1:8" ht="12.75" customHeight="1">
      <c r="A195" s="176"/>
      <c r="B195" s="176"/>
      <c r="C195" s="184"/>
      <c r="D195" s="177"/>
      <c r="E195" s="177"/>
      <c r="F195" s="177"/>
      <c r="G195" s="177"/>
      <c r="H195" s="177"/>
    </row>
    <row r="196" spans="1:8" ht="12.75" customHeight="1">
      <c r="A196" s="176"/>
      <c r="B196" s="176"/>
      <c r="C196" s="184"/>
      <c r="D196" s="177"/>
      <c r="E196" s="177"/>
      <c r="F196" s="177"/>
      <c r="G196" s="177"/>
      <c r="H196" s="177"/>
    </row>
    <row r="197" spans="1:8" ht="12.75" customHeight="1">
      <c r="A197" s="176"/>
      <c r="B197" s="176"/>
      <c r="C197" s="184"/>
      <c r="D197" s="177"/>
      <c r="E197" s="177"/>
      <c r="F197" s="177"/>
      <c r="G197" s="177"/>
      <c r="H197" s="177"/>
    </row>
    <row r="198" spans="1:8" ht="12.75" customHeight="1">
      <c r="A198" s="176"/>
      <c r="B198" s="176"/>
      <c r="C198" s="184"/>
      <c r="D198" s="177"/>
      <c r="E198" s="177"/>
      <c r="F198" s="177"/>
      <c r="G198" s="177"/>
      <c r="H198" s="177"/>
    </row>
    <row r="199" spans="1:8" ht="12.75" customHeight="1">
      <c r="A199" s="176"/>
      <c r="B199" s="176"/>
      <c r="C199" s="184"/>
      <c r="D199" s="177"/>
      <c r="E199" s="177"/>
      <c r="F199" s="177"/>
      <c r="G199" s="177"/>
      <c r="H199" s="177"/>
    </row>
    <row r="200" spans="1:8" ht="12.75" customHeight="1">
      <c r="A200" s="176"/>
      <c r="B200" s="176"/>
      <c r="C200" s="184"/>
      <c r="D200" s="177"/>
      <c r="E200" s="177"/>
      <c r="F200" s="177"/>
      <c r="G200" s="177"/>
      <c r="H200" s="177"/>
    </row>
    <row r="201" spans="1:8" ht="12.75" customHeight="1">
      <c r="A201" s="176"/>
      <c r="B201" s="176"/>
      <c r="C201" s="184"/>
      <c r="D201" s="177"/>
      <c r="E201" s="177"/>
      <c r="F201" s="177"/>
      <c r="G201" s="177"/>
      <c r="H201" s="177"/>
    </row>
    <row r="202" spans="1:8" ht="12.75" customHeight="1">
      <c r="A202" s="176"/>
      <c r="B202" s="176"/>
      <c r="C202" s="184"/>
      <c r="D202" s="177"/>
      <c r="E202" s="177"/>
      <c r="F202" s="177"/>
      <c r="G202" s="177"/>
      <c r="H202" s="177"/>
    </row>
    <row r="203" spans="1:8" ht="12.75" customHeight="1">
      <c r="A203" s="176"/>
      <c r="B203" s="176"/>
      <c r="C203" s="184"/>
      <c r="D203" s="177"/>
      <c r="E203" s="177"/>
      <c r="F203" s="177"/>
      <c r="G203" s="177"/>
      <c r="H203" s="177"/>
    </row>
    <row r="204" spans="1:8" ht="12.75" customHeight="1">
      <c r="A204" s="176"/>
      <c r="B204" s="176"/>
      <c r="C204" s="184"/>
      <c r="D204" s="177"/>
      <c r="E204" s="177"/>
      <c r="F204" s="177"/>
      <c r="G204" s="177"/>
      <c r="H204" s="177"/>
    </row>
    <row r="205" spans="1:8" ht="12.75" customHeight="1">
      <c r="A205" s="176"/>
      <c r="B205" s="176"/>
      <c r="C205" s="184"/>
      <c r="D205" s="177"/>
      <c r="E205" s="177"/>
      <c r="F205" s="177"/>
      <c r="G205" s="177"/>
      <c r="H205" s="177"/>
    </row>
    <row r="206" spans="1:8" ht="12.75" customHeight="1">
      <c r="A206" s="176"/>
      <c r="B206" s="176"/>
      <c r="C206" s="184"/>
      <c r="D206" s="177"/>
      <c r="E206" s="177"/>
      <c r="F206" s="177"/>
      <c r="G206" s="177"/>
      <c r="H206" s="177"/>
    </row>
    <row r="207" spans="1:8" ht="12.75" customHeight="1">
      <c r="A207" s="176"/>
      <c r="B207" s="176"/>
      <c r="C207" s="184"/>
      <c r="D207" s="177"/>
      <c r="E207" s="177"/>
      <c r="F207" s="177"/>
      <c r="G207" s="177"/>
      <c r="H207" s="177"/>
    </row>
    <row r="208" spans="1:8" ht="12.75" customHeight="1">
      <c r="A208" s="176"/>
      <c r="B208" s="176"/>
      <c r="C208" s="184"/>
      <c r="D208" s="177"/>
      <c r="E208" s="177"/>
      <c r="F208" s="177"/>
      <c r="G208" s="177"/>
      <c r="H208" s="177"/>
    </row>
    <row r="209" spans="1:8" ht="12.75" customHeight="1">
      <c r="A209" s="176"/>
      <c r="B209" s="176"/>
      <c r="C209" s="184"/>
      <c r="D209" s="177"/>
      <c r="E209" s="177"/>
      <c r="F209" s="177"/>
      <c r="G209" s="177"/>
      <c r="H209" s="177"/>
    </row>
    <row r="210" spans="1:8" ht="12.75" customHeight="1">
      <c r="A210" s="176"/>
      <c r="B210" s="176"/>
      <c r="C210" s="184"/>
      <c r="D210" s="177"/>
      <c r="E210" s="177"/>
      <c r="F210" s="177"/>
      <c r="G210" s="177"/>
      <c r="H210" s="177"/>
    </row>
    <row r="211" spans="1:8" ht="12.75" customHeight="1">
      <c r="A211" s="176"/>
      <c r="B211" s="176"/>
      <c r="C211" s="184"/>
      <c r="D211" s="177"/>
      <c r="E211" s="177"/>
      <c r="F211" s="177"/>
      <c r="G211" s="177"/>
      <c r="H211" s="177"/>
    </row>
    <row r="212" spans="1:8" ht="12.75" customHeight="1">
      <c r="A212" s="176"/>
      <c r="B212" s="176"/>
      <c r="C212" s="184"/>
      <c r="D212" s="177"/>
      <c r="E212" s="177"/>
      <c r="F212" s="177"/>
      <c r="G212" s="177"/>
      <c r="H212" s="177"/>
    </row>
    <row r="213" spans="1:8" ht="12.75" customHeight="1">
      <c r="A213" s="176"/>
      <c r="B213" s="176"/>
      <c r="C213" s="184"/>
      <c r="D213" s="177"/>
      <c r="E213" s="177"/>
      <c r="F213" s="177"/>
      <c r="G213" s="177"/>
      <c r="H213" s="177"/>
    </row>
    <row r="214" spans="1:8" ht="12.75" customHeight="1">
      <c r="A214" s="176"/>
      <c r="B214" s="176"/>
      <c r="C214" s="184"/>
      <c r="D214" s="177"/>
      <c r="E214" s="177"/>
      <c r="F214" s="177"/>
      <c r="G214" s="177"/>
      <c r="H214" s="177"/>
    </row>
    <row r="215" spans="1:8" ht="12.75" customHeight="1">
      <c r="A215" s="176"/>
      <c r="B215" s="176"/>
      <c r="C215" s="184"/>
      <c r="D215" s="177"/>
      <c r="E215" s="177"/>
      <c r="F215" s="177"/>
      <c r="G215" s="177"/>
      <c r="H215" s="177"/>
    </row>
    <row r="216" spans="1:8" ht="12.75" customHeight="1">
      <c r="A216" s="176"/>
      <c r="B216" s="176"/>
      <c r="C216" s="184"/>
      <c r="D216" s="177"/>
      <c r="E216" s="177"/>
      <c r="F216" s="177"/>
      <c r="G216" s="177"/>
      <c r="H216" s="177"/>
    </row>
    <row r="217" spans="1:8" ht="12.75" customHeight="1">
      <c r="A217" s="176"/>
      <c r="B217" s="176"/>
      <c r="C217" s="184"/>
      <c r="D217" s="177"/>
      <c r="E217" s="177"/>
      <c r="F217" s="177"/>
      <c r="G217" s="177"/>
      <c r="H217" s="177"/>
    </row>
    <row r="218" spans="1:8" ht="12.75" customHeight="1">
      <c r="A218" s="176"/>
      <c r="B218" s="176"/>
      <c r="C218" s="184"/>
      <c r="D218" s="177"/>
      <c r="E218" s="177"/>
      <c r="F218" s="177"/>
      <c r="G218" s="177"/>
      <c r="H218" s="177"/>
    </row>
    <row r="219" spans="1:8" ht="12.75" customHeight="1">
      <c r="A219" s="176"/>
      <c r="B219" s="176"/>
      <c r="C219" s="184"/>
      <c r="D219" s="177"/>
      <c r="E219" s="177"/>
      <c r="F219" s="177"/>
      <c r="G219" s="177"/>
      <c r="H219" s="177"/>
    </row>
    <row r="220" spans="1:8" ht="12.75" customHeight="1">
      <c r="A220" s="176"/>
      <c r="B220" s="176"/>
      <c r="C220" s="184"/>
      <c r="D220" s="177"/>
      <c r="E220" s="177"/>
      <c r="F220" s="177"/>
      <c r="G220" s="177"/>
      <c r="H220" s="177"/>
    </row>
    <row r="221" spans="1:8" ht="12.75" customHeight="1">
      <c r="A221" s="176"/>
      <c r="B221" s="176"/>
      <c r="C221" s="184"/>
      <c r="D221" s="177"/>
      <c r="E221" s="177"/>
      <c r="F221" s="177"/>
      <c r="G221" s="177"/>
      <c r="H221" s="177"/>
    </row>
    <row r="222" spans="1:8" ht="12.75" customHeight="1">
      <c r="A222" s="176"/>
      <c r="B222" s="176"/>
      <c r="C222" s="184"/>
      <c r="D222" s="177"/>
      <c r="E222" s="177"/>
      <c r="F222" s="177"/>
      <c r="G222" s="177"/>
      <c r="H222" s="177"/>
    </row>
    <row r="223" spans="1:8" ht="12.75" customHeight="1">
      <c r="A223" s="176"/>
      <c r="B223" s="176"/>
      <c r="C223" s="184"/>
      <c r="D223" s="177"/>
      <c r="E223" s="177"/>
      <c r="F223" s="177"/>
      <c r="G223" s="177"/>
      <c r="H223" s="177"/>
    </row>
    <row r="224" spans="1:8" ht="12.75" customHeight="1">
      <c r="A224" s="176"/>
      <c r="B224" s="176"/>
      <c r="C224" s="184"/>
      <c r="D224" s="177"/>
      <c r="E224" s="177"/>
      <c r="F224" s="177"/>
      <c r="G224" s="177"/>
      <c r="H224" s="177"/>
    </row>
    <row r="225" spans="1:8" ht="12.75" customHeight="1">
      <c r="A225" s="176"/>
      <c r="B225" s="176"/>
      <c r="C225" s="184"/>
      <c r="D225" s="177"/>
      <c r="E225" s="177"/>
      <c r="F225" s="177"/>
      <c r="G225" s="177"/>
      <c r="H225" s="177"/>
    </row>
    <row r="226" spans="1:8" ht="12.75" customHeight="1">
      <c r="A226" s="176"/>
      <c r="B226" s="176"/>
      <c r="C226" s="184"/>
      <c r="D226" s="177"/>
      <c r="E226" s="177"/>
      <c r="F226" s="177"/>
      <c r="G226" s="177"/>
      <c r="H226" s="177"/>
    </row>
    <row r="227" spans="1:8" ht="12.75" customHeight="1">
      <c r="A227" s="176"/>
      <c r="B227" s="176"/>
      <c r="C227" s="184"/>
      <c r="D227" s="177"/>
      <c r="E227" s="177"/>
      <c r="F227" s="177"/>
      <c r="G227" s="177"/>
      <c r="H227" s="177"/>
    </row>
    <row r="228" spans="1:8" ht="12.75" customHeight="1">
      <c r="A228" s="176"/>
      <c r="B228" s="176"/>
      <c r="C228" s="184"/>
      <c r="D228" s="177"/>
      <c r="E228" s="177"/>
      <c r="F228" s="177"/>
      <c r="G228" s="177"/>
      <c r="H228" s="177"/>
    </row>
    <row r="229" spans="1:8" ht="12.75" customHeight="1">
      <c r="A229" s="176"/>
      <c r="B229" s="176"/>
      <c r="C229" s="184"/>
      <c r="D229" s="177"/>
      <c r="E229" s="177"/>
      <c r="F229" s="177"/>
      <c r="G229" s="177"/>
      <c r="H229" s="177"/>
    </row>
    <row r="230" spans="1:8" ht="12.75" customHeight="1">
      <c r="A230" s="176"/>
      <c r="B230" s="176"/>
      <c r="C230" s="184"/>
      <c r="D230" s="177"/>
      <c r="E230" s="177"/>
      <c r="F230" s="177"/>
      <c r="G230" s="177"/>
      <c r="H230" s="177"/>
    </row>
    <row r="231" spans="1:8" ht="12.75" customHeight="1">
      <c r="A231" s="176"/>
      <c r="B231" s="176"/>
      <c r="C231" s="184"/>
      <c r="D231" s="177"/>
      <c r="E231" s="177"/>
      <c r="F231" s="177"/>
      <c r="G231" s="177"/>
      <c r="H231" s="177"/>
    </row>
    <row r="232" spans="1:8" ht="12.75" customHeight="1">
      <c r="A232" s="176"/>
      <c r="B232" s="176"/>
      <c r="C232" s="184"/>
      <c r="D232" s="177"/>
      <c r="E232" s="177"/>
      <c r="F232" s="177"/>
      <c r="G232" s="177"/>
      <c r="H232" s="177"/>
    </row>
    <row r="233" spans="1:8" ht="12.75" customHeight="1">
      <c r="A233" s="176"/>
      <c r="B233" s="176"/>
      <c r="C233" s="184"/>
      <c r="D233" s="177"/>
      <c r="E233" s="177"/>
      <c r="F233" s="177"/>
      <c r="G233" s="177"/>
      <c r="H233" s="177"/>
    </row>
    <row r="234" spans="1:8" ht="12.75" customHeight="1">
      <c r="A234" s="176"/>
      <c r="B234" s="176"/>
      <c r="C234" s="184"/>
      <c r="D234" s="177"/>
      <c r="E234" s="177"/>
      <c r="F234" s="177"/>
      <c r="G234" s="177"/>
      <c r="H234" s="177"/>
    </row>
    <row r="235" spans="1:8" ht="12.75" customHeight="1">
      <c r="A235" s="176"/>
      <c r="B235" s="176"/>
      <c r="C235" s="184"/>
      <c r="D235" s="177"/>
      <c r="E235" s="177"/>
      <c r="F235" s="177"/>
      <c r="G235" s="177"/>
      <c r="H235" s="177"/>
    </row>
    <row r="236" spans="1:8" ht="12.75" customHeight="1">
      <c r="A236" s="176"/>
      <c r="B236" s="176"/>
      <c r="C236" s="184"/>
      <c r="D236" s="177"/>
      <c r="E236" s="177"/>
      <c r="F236" s="177"/>
      <c r="G236" s="177"/>
      <c r="H236" s="177"/>
    </row>
    <row r="237" spans="1:8" ht="12.75" customHeight="1">
      <c r="A237" s="176"/>
      <c r="B237" s="176"/>
      <c r="C237" s="184"/>
      <c r="D237" s="177"/>
      <c r="E237" s="177"/>
      <c r="F237" s="177"/>
      <c r="G237" s="177"/>
      <c r="H237" s="177"/>
    </row>
    <row r="238" spans="1:8" ht="12.75" customHeight="1">
      <c r="A238" s="176"/>
      <c r="B238" s="176"/>
      <c r="C238" s="184"/>
      <c r="D238" s="177"/>
      <c r="E238" s="177"/>
      <c r="F238" s="177"/>
      <c r="G238" s="177"/>
      <c r="H238" s="177"/>
    </row>
    <row r="239" spans="1:8" ht="12.75" customHeight="1">
      <c r="A239" s="176"/>
      <c r="B239" s="176"/>
      <c r="C239" s="184"/>
      <c r="D239" s="177"/>
      <c r="E239" s="177"/>
      <c r="F239" s="177"/>
      <c r="G239" s="177"/>
      <c r="H239" s="177"/>
    </row>
    <row r="240" spans="1:8" ht="12.75" customHeight="1">
      <c r="A240" s="176"/>
      <c r="B240" s="176"/>
      <c r="C240" s="184"/>
      <c r="D240" s="177"/>
      <c r="E240" s="177"/>
      <c r="F240" s="177"/>
      <c r="G240" s="177"/>
      <c r="H240" s="177"/>
    </row>
    <row r="241" spans="1:8" ht="12.75" customHeight="1">
      <c r="A241" s="176"/>
      <c r="B241" s="176"/>
      <c r="C241" s="184"/>
      <c r="D241" s="177"/>
      <c r="E241" s="177"/>
      <c r="F241" s="177"/>
      <c r="G241" s="177"/>
      <c r="H241" s="177"/>
    </row>
    <row r="242" spans="1:8" ht="12.75" customHeight="1">
      <c r="A242" s="176"/>
      <c r="B242" s="176"/>
      <c r="C242" s="184"/>
      <c r="D242" s="177"/>
      <c r="E242" s="177"/>
      <c r="F242" s="177"/>
      <c r="G242" s="177"/>
      <c r="H242" s="177"/>
    </row>
    <row r="243" spans="1:8" ht="12.75" customHeight="1">
      <c r="A243" s="176"/>
      <c r="B243" s="176"/>
      <c r="C243" s="184"/>
      <c r="D243" s="177"/>
      <c r="E243" s="177"/>
      <c r="F243" s="177"/>
      <c r="G243" s="177"/>
      <c r="H243" s="177"/>
    </row>
    <row r="244" spans="1:8" ht="12.75" customHeight="1">
      <c r="A244" s="176"/>
      <c r="B244" s="176"/>
      <c r="C244" s="184"/>
      <c r="D244" s="177"/>
      <c r="E244" s="177"/>
      <c r="F244" s="177"/>
      <c r="G244" s="177"/>
      <c r="H244" s="177"/>
    </row>
    <row r="245" spans="1:8" ht="12.75" customHeight="1">
      <c r="A245" s="176"/>
      <c r="B245" s="176"/>
      <c r="C245" s="184"/>
      <c r="D245" s="177"/>
      <c r="E245" s="177"/>
      <c r="F245" s="177"/>
      <c r="G245" s="177"/>
      <c r="H245" s="177"/>
    </row>
    <row r="246" spans="1:8" ht="12.75" customHeight="1">
      <c r="A246" s="176"/>
      <c r="B246" s="176"/>
      <c r="C246" s="184"/>
      <c r="D246" s="177"/>
      <c r="E246" s="177"/>
      <c r="F246" s="177"/>
      <c r="G246" s="177"/>
      <c r="H246" s="177"/>
    </row>
    <row r="247" spans="1:8" ht="12.75" customHeight="1">
      <c r="A247" s="176"/>
      <c r="B247" s="176"/>
      <c r="C247" s="184"/>
      <c r="D247" s="177"/>
      <c r="E247" s="177"/>
      <c r="F247" s="177"/>
      <c r="G247" s="177"/>
      <c r="H247" s="177"/>
    </row>
    <row r="248" spans="1:8" ht="12.75" customHeight="1">
      <c r="A248" s="176"/>
      <c r="B248" s="176"/>
      <c r="C248" s="184"/>
      <c r="D248" s="177"/>
      <c r="E248" s="177"/>
      <c r="F248" s="177"/>
      <c r="G248" s="177"/>
      <c r="H248" s="177"/>
    </row>
    <row r="249" spans="1:8" ht="12.75" customHeight="1">
      <c r="A249" s="176"/>
      <c r="B249" s="176"/>
      <c r="C249" s="184"/>
      <c r="D249" s="177"/>
      <c r="E249" s="177"/>
      <c r="F249" s="177"/>
      <c r="G249" s="177"/>
      <c r="H249" s="177"/>
    </row>
    <row r="250" spans="1:8" ht="12.75" customHeight="1">
      <c r="A250" s="176"/>
      <c r="B250" s="176"/>
      <c r="C250" s="184"/>
      <c r="D250" s="177"/>
      <c r="E250" s="177"/>
      <c r="F250" s="177"/>
      <c r="G250" s="177"/>
      <c r="H250" s="177"/>
    </row>
    <row r="251" spans="1:8" ht="12.75" customHeight="1">
      <c r="A251" s="176"/>
      <c r="B251" s="176"/>
      <c r="C251" s="184"/>
      <c r="D251" s="177"/>
      <c r="E251" s="177"/>
      <c r="F251" s="177"/>
      <c r="G251" s="177"/>
      <c r="H251" s="177"/>
    </row>
    <row r="252" spans="1:8" ht="12.75" customHeight="1">
      <c r="A252" s="176"/>
      <c r="B252" s="176"/>
      <c r="C252" s="184"/>
      <c r="D252" s="177"/>
      <c r="E252" s="177"/>
      <c r="F252" s="177"/>
      <c r="G252" s="177"/>
      <c r="H252" s="177"/>
    </row>
    <row r="253" spans="1:8" ht="12.75" customHeight="1">
      <c r="A253" s="176"/>
      <c r="B253" s="176"/>
      <c r="C253" s="184"/>
      <c r="D253" s="177"/>
      <c r="E253" s="177"/>
      <c r="F253" s="177"/>
      <c r="G253" s="177"/>
      <c r="H253" s="177"/>
    </row>
    <row r="254" spans="1:8" ht="12.75" customHeight="1">
      <c r="A254" s="176"/>
      <c r="B254" s="176"/>
      <c r="C254" s="184"/>
      <c r="D254" s="177"/>
      <c r="E254" s="177"/>
      <c r="F254" s="177"/>
      <c r="G254" s="177"/>
      <c r="H254" s="177"/>
    </row>
    <row r="255" spans="1:8" ht="12.75" customHeight="1">
      <c r="A255" s="176"/>
      <c r="B255" s="176"/>
      <c r="C255" s="184"/>
      <c r="D255" s="177"/>
      <c r="E255" s="177"/>
      <c r="F255" s="177"/>
      <c r="G255" s="177"/>
      <c r="H255" s="177"/>
    </row>
    <row r="256" spans="1:8" ht="12.75" customHeight="1">
      <c r="A256" s="176"/>
      <c r="B256" s="176"/>
      <c r="C256" s="184"/>
      <c r="D256" s="177"/>
      <c r="E256" s="177"/>
      <c r="F256" s="177"/>
      <c r="G256" s="177"/>
      <c r="H256" s="177"/>
    </row>
    <row r="257" spans="1:8" ht="12.75" customHeight="1">
      <c r="A257" s="176"/>
      <c r="B257" s="176"/>
      <c r="C257" s="184"/>
      <c r="D257" s="177"/>
      <c r="E257" s="177"/>
      <c r="F257" s="177"/>
      <c r="G257" s="177"/>
      <c r="H257" s="177"/>
    </row>
    <row r="258" spans="1:8" ht="12.75" customHeight="1">
      <c r="A258" s="176"/>
      <c r="B258" s="176"/>
      <c r="C258" s="184"/>
      <c r="D258" s="177"/>
      <c r="E258" s="177"/>
      <c r="F258" s="177"/>
      <c r="G258" s="177"/>
      <c r="H258" s="177"/>
    </row>
    <row r="259" spans="1:8" ht="12.75" customHeight="1">
      <c r="A259" s="176"/>
      <c r="B259" s="176"/>
      <c r="C259" s="184"/>
      <c r="D259" s="177"/>
      <c r="E259" s="177"/>
      <c r="F259" s="177"/>
      <c r="G259" s="177"/>
      <c r="H259" s="177"/>
    </row>
    <row r="260" spans="1:8" ht="12.75" customHeight="1">
      <c r="A260" s="176"/>
      <c r="B260" s="176"/>
      <c r="C260" s="184"/>
      <c r="D260" s="177"/>
      <c r="E260" s="177"/>
      <c r="F260" s="177"/>
      <c r="G260" s="177"/>
      <c r="H260" s="177"/>
    </row>
    <row r="261" spans="1:8" ht="12.75" customHeight="1">
      <c r="A261" s="176"/>
      <c r="B261" s="176"/>
      <c r="C261" s="184"/>
      <c r="D261" s="177"/>
      <c r="E261" s="177"/>
      <c r="F261" s="177"/>
      <c r="G261" s="177"/>
      <c r="H261" s="177"/>
    </row>
    <row r="262" spans="1:8" ht="12.75" customHeight="1">
      <c r="A262" s="176"/>
      <c r="B262" s="176"/>
      <c r="C262" s="184"/>
      <c r="D262" s="177"/>
      <c r="E262" s="177"/>
      <c r="F262" s="177"/>
      <c r="G262" s="177"/>
      <c r="H262" s="177"/>
    </row>
    <row r="263" spans="1:8" ht="12.75" customHeight="1">
      <c r="A263" s="176"/>
      <c r="B263" s="176"/>
      <c r="C263" s="184"/>
      <c r="D263" s="177"/>
      <c r="E263" s="177"/>
      <c r="F263" s="177"/>
      <c r="G263" s="177"/>
      <c r="H263" s="177"/>
    </row>
    <row r="264" spans="1:8" ht="12.75" customHeight="1">
      <c r="A264" s="176"/>
      <c r="B264" s="176"/>
      <c r="C264" s="184"/>
      <c r="D264" s="177"/>
      <c r="E264" s="177"/>
      <c r="F264" s="177"/>
      <c r="G264" s="177"/>
      <c r="H264" s="177"/>
    </row>
    <row r="265" spans="1:8" ht="12.75" customHeight="1">
      <c r="A265" s="176"/>
      <c r="B265" s="176"/>
      <c r="C265" s="184"/>
      <c r="D265" s="177"/>
      <c r="E265" s="177"/>
      <c r="F265" s="177"/>
      <c r="G265" s="177"/>
      <c r="H265" s="177"/>
    </row>
    <row r="266" spans="1:8" ht="12.75" customHeight="1">
      <c r="A266" s="176"/>
      <c r="B266" s="176"/>
      <c r="C266" s="184"/>
      <c r="D266" s="177"/>
      <c r="E266" s="177"/>
      <c r="F266" s="177"/>
      <c r="G266" s="177"/>
      <c r="H266" s="177"/>
    </row>
    <row r="267" spans="1:8" ht="12.75" customHeight="1">
      <c r="A267" s="176"/>
      <c r="B267" s="176"/>
      <c r="C267" s="184"/>
      <c r="D267" s="177"/>
      <c r="E267" s="177"/>
      <c r="F267" s="177"/>
      <c r="G267" s="177"/>
      <c r="H267" s="177"/>
    </row>
    <row r="268" spans="1:8" ht="12.75" customHeight="1">
      <c r="A268" s="176"/>
      <c r="B268" s="176"/>
      <c r="C268" s="184"/>
      <c r="D268" s="177"/>
      <c r="E268" s="177"/>
      <c r="F268" s="177"/>
      <c r="G268" s="177"/>
      <c r="H268" s="177"/>
    </row>
    <row r="269" spans="1:8" ht="12.75" customHeight="1">
      <c r="A269" s="176"/>
      <c r="B269" s="176"/>
      <c r="C269" s="184"/>
      <c r="D269" s="177"/>
      <c r="E269" s="177"/>
      <c r="F269" s="177"/>
      <c r="G269" s="177"/>
      <c r="H269" s="177"/>
    </row>
    <row r="270" spans="1:8" ht="12.75" customHeight="1">
      <c r="A270" s="176"/>
      <c r="B270" s="176"/>
      <c r="C270" s="184"/>
      <c r="D270" s="177"/>
      <c r="E270" s="177"/>
      <c r="F270" s="177"/>
      <c r="G270" s="177"/>
      <c r="H270" s="177"/>
    </row>
    <row r="271" spans="1:8" ht="12.75" customHeight="1">
      <c r="A271" s="176"/>
      <c r="B271" s="176"/>
      <c r="C271" s="184"/>
      <c r="D271" s="177"/>
      <c r="E271" s="177"/>
      <c r="F271" s="177"/>
      <c r="G271" s="177"/>
      <c r="H271" s="177"/>
    </row>
    <row r="272" spans="1:8" ht="12.75" customHeight="1">
      <c r="A272" s="176"/>
      <c r="B272" s="176"/>
      <c r="C272" s="184"/>
      <c r="D272" s="177"/>
      <c r="E272" s="177"/>
      <c r="F272" s="177"/>
      <c r="G272" s="177"/>
      <c r="H272" s="177"/>
    </row>
    <row r="273" spans="1:8" ht="12.75" customHeight="1">
      <c r="A273" s="176"/>
      <c r="B273" s="176"/>
      <c r="C273" s="184"/>
      <c r="D273" s="177"/>
      <c r="E273" s="177"/>
      <c r="F273" s="177"/>
      <c r="G273" s="177"/>
      <c r="H273" s="177"/>
    </row>
    <row r="274" spans="1:8" ht="12.75" customHeight="1">
      <c r="A274" s="176"/>
      <c r="B274" s="176"/>
      <c r="C274" s="184"/>
      <c r="D274" s="177"/>
      <c r="E274" s="177"/>
      <c r="F274" s="177"/>
      <c r="G274" s="177"/>
      <c r="H274" s="177"/>
    </row>
    <row r="275" spans="1:8" ht="12.75" customHeight="1">
      <c r="A275" s="176"/>
      <c r="B275" s="176"/>
      <c r="C275" s="184"/>
      <c r="D275" s="177"/>
      <c r="E275" s="177"/>
      <c r="F275" s="177"/>
      <c r="G275" s="177"/>
      <c r="H275" s="177"/>
    </row>
    <row r="276" spans="1:8" ht="12.75" customHeight="1">
      <c r="A276" s="176"/>
      <c r="B276" s="176"/>
      <c r="C276" s="184"/>
      <c r="D276" s="177"/>
      <c r="E276" s="177"/>
      <c r="F276" s="177"/>
      <c r="G276" s="177"/>
      <c r="H276" s="177"/>
    </row>
    <row r="277" spans="1:8" ht="12.75" customHeight="1">
      <c r="A277" s="176"/>
      <c r="B277" s="176"/>
      <c r="C277" s="184"/>
      <c r="D277" s="177"/>
      <c r="E277" s="177"/>
      <c r="F277" s="177"/>
      <c r="G277" s="177"/>
      <c r="H277" s="177"/>
    </row>
    <row r="278" spans="1:8" ht="12.75" customHeight="1">
      <c r="A278" s="176"/>
      <c r="B278" s="176"/>
      <c r="C278" s="184"/>
      <c r="D278" s="177"/>
      <c r="E278" s="177"/>
      <c r="F278" s="177"/>
      <c r="G278" s="177"/>
      <c r="H278" s="177"/>
    </row>
    <row r="279" spans="1:8" ht="12.75" customHeight="1">
      <c r="A279" s="176"/>
      <c r="B279" s="176"/>
      <c r="C279" s="184"/>
      <c r="D279" s="177"/>
      <c r="E279" s="177"/>
      <c r="F279" s="177"/>
      <c r="G279" s="177"/>
      <c r="H279" s="177"/>
    </row>
    <row r="280" spans="1:8" ht="12.75" customHeight="1">
      <c r="A280" s="176"/>
      <c r="B280" s="176"/>
      <c r="C280" s="184"/>
      <c r="D280" s="177"/>
      <c r="E280" s="177"/>
      <c r="F280" s="177"/>
      <c r="G280" s="177"/>
      <c r="H280" s="177"/>
    </row>
    <row r="281" spans="1:8" ht="12.75" customHeight="1">
      <c r="A281" s="176"/>
      <c r="B281" s="176"/>
      <c r="C281" s="184"/>
      <c r="D281" s="177"/>
      <c r="E281" s="177"/>
      <c r="F281" s="177"/>
      <c r="G281" s="177"/>
      <c r="H281" s="177"/>
    </row>
    <row r="282" spans="1:8" ht="12.75" customHeight="1">
      <c r="A282" s="176"/>
      <c r="B282" s="176"/>
      <c r="C282" s="184"/>
      <c r="D282" s="177"/>
      <c r="E282" s="177"/>
      <c r="F282" s="177"/>
      <c r="G282" s="177"/>
      <c r="H282" s="177"/>
    </row>
    <row r="283" spans="1:8" ht="12.75" customHeight="1">
      <c r="A283" s="176"/>
      <c r="B283" s="176"/>
      <c r="C283" s="184"/>
      <c r="D283" s="177"/>
      <c r="E283" s="177"/>
      <c r="F283" s="177"/>
      <c r="G283" s="177"/>
      <c r="H283" s="177"/>
    </row>
    <row r="284" spans="1:8" ht="12.75" customHeight="1">
      <c r="A284" s="176"/>
      <c r="B284" s="176"/>
      <c r="C284" s="184"/>
      <c r="D284" s="177"/>
      <c r="E284" s="177"/>
      <c r="F284" s="177"/>
      <c r="G284" s="177"/>
      <c r="H284" s="177"/>
    </row>
    <row r="285" spans="1:8" ht="12.75" customHeight="1">
      <c r="A285" s="176"/>
      <c r="B285" s="176"/>
      <c r="C285" s="184"/>
      <c r="D285" s="177"/>
      <c r="E285" s="177"/>
      <c r="F285" s="177"/>
      <c r="G285" s="177"/>
      <c r="H285" s="177"/>
    </row>
    <row r="286" spans="1:8" ht="12.75" customHeight="1">
      <c r="A286" s="176"/>
      <c r="B286" s="176"/>
      <c r="C286" s="184"/>
      <c r="D286" s="177"/>
      <c r="E286" s="177"/>
      <c r="F286" s="177"/>
      <c r="G286" s="177"/>
      <c r="H286" s="177"/>
    </row>
    <row r="287" spans="1:8" ht="12.75" customHeight="1">
      <c r="A287" s="176"/>
      <c r="B287" s="176"/>
      <c r="C287" s="184"/>
      <c r="D287" s="177"/>
      <c r="E287" s="177"/>
      <c r="F287" s="177"/>
      <c r="G287" s="177"/>
      <c r="H287" s="177"/>
    </row>
    <row r="288" spans="1:8" ht="12.75" customHeight="1">
      <c r="A288" s="176"/>
      <c r="B288" s="176"/>
      <c r="C288" s="184"/>
      <c r="D288" s="177"/>
      <c r="E288" s="177"/>
      <c r="F288" s="177"/>
      <c r="G288" s="177"/>
      <c r="H288" s="177"/>
    </row>
    <row r="289" spans="1:8" ht="12.75" customHeight="1">
      <c r="A289" s="176"/>
      <c r="B289" s="176"/>
      <c r="C289" s="184"/>
      <c r="D289" s="177"/>
      <c r="E289" s="177"/>
      <c r="F289" s="177"/>
      <c r="G289" s="177"/>
      <c r="H289" s="177"/>
    </row>
    <row r="290" spans="1:8" ht="12.75" customHeight="1">
      <c r="A290" s="176"/>
      <c r="B290" s="176"/>
      <c r="C290" s="184"/>
      <c r="D290" s="177"/>
      <c r="E290" s="177"/>
      <c r="F290" s="177"/>
      <c r="G290" s="177"/>
      <c r="H290" s="177"/>
    </row>
    <row r="291" spans="1:8" ht="12.75" customHeight="1">
      <c r="A291" s="176"/>
      <c r="B291" s="176"/>
      <c r="C291" s="184"/>
      <c r="D291" s="177"/>
      <c r="E291" s="177"/>
      <c r="F291" s="177"/>
      <c r="G291" s="177"/>
      <c r="H291" s="177"/>
    </row>
    <row r="292" spans="1:8" ht="12.75" customHeight="1">
      <c r="A292" s="176"/>
      <c r="B292" s="176"/>
      <c r="C292" s="184"/>
      <c r="D292" s="177"/>
      <c r="E292" s="177"/>
      <c r="F292" s="177"/>
      <c r="G292" s="177"/>
      <c r="H292" s="177"/>
    </row>
    <row r="293" spans="1:8" ht="12.75" customHeight="1">
      <c r="A293" s="176"/>
      <c r="B293" s="176"/>
      <c r="C293" s="184"/>
      <c r="D293" s="177"/>
      <c r="E293" s="177"/>
      <c r="F293" s="177"/>
      <c r="G293" s="177"/>
      <c r="H293" s="177"/>
    </row>
    <row r="294" spans="1:8" ht="12.75" customHeight="1">
      <c r="A294" s="176"/>
      <c r="B294" s="176"/>
      <c r="C294" s="184"/>
      <c r="D294" s="177"/>
      <c r="E294" s="177"/>
      <c r="F294" s="177"/>
      <c r="G294" s="177"/>
      <c r="H294" s="177"/>
    </row>
    <row r="295" spans="1:8" ht="12.75" customHeight="1">
      <c r="A295" s="176"/>
      <c r="B295" s="176"/>
      <c r="C295" s="184"/>
      <c r="D295" s="177"/>
      <c r="E295" s="177"/>
      <c r="F295" s="177"/>
      <c r="G295" s="177"/>
      <c r="H295" s="177"/>
    </row>
    <row r="296" spans="1:8" ht="12.75" customHeight="1">
      <c r="A296" s="176"/>
      <c r="B296" s="176"/>
      <c r="C296" s="184"/>
      <c r="D296" s="177"/>
      <c r="E296" s="177"/>
      <c r="F296" s="177"/>
      <c r="G296" s="177"/>
      <c r="H296" s="177"/>
    </row>
  </sheetData>
  <sheetProtection algorithmName="SHA-512" hashValue="+OGdntTRbIZ+vB2JRTaNzHDOaZI3hvJpC483MiahzWtfL8ZB9SMm3FtHwdOd/Pth94sSQ5kHZyVbo8Q0o7B+sw==" saltValue="YL5jEiqIP6ji2DnLfUUzfQ==" spinCount="100000" sheet="1" objects="1" scenarios="1"/>
  <mergeCells count="4">
    <mergeCell ref="D4:E4"/>
    <mergeCell ref="F4:H4"/>
    <mergeCell ref="D5:E5"/>
    <mergeCell ref="F5:H5"/>
  </mergeCells>
  <dataValidations count="7">
    <dataValidation type="whole" operator="greaterThanOrEqual" allowBlank="1" showInputMessage="1" showErrorMessage="1" errorTitle="N.º Adesão" error="Esta célula deverá conter um valor inteiro maior ou igual a zero" sqref="WVI983047:WVJ983336 IW7:IX296 SS7:ST296 ACO7:ACP296 AMK7:AML296 AWG7:AWH296 BGC7:BGD296 BPY7:BPZ296 BZU7:BZV296 CJQ7:CJR296 CTM7:CTN296 DDI7:DDJ296 DNE7:DNF296 DXA7:DXB296 EGW7:EGX296 EQS7:EQT296 FAO7:FAP296 FKK7:FKL296 FUG7:FUH296 GEC7:GED296 GNY7:GNZ296 GXU7:GXV296 HHQ7:HHR296 HRM7:HRN296 IBI7:IBJ296 ILE7:ILF296 IVA7:IVB296 JEW7:JEX296 JOS7:JOT296 JYO7:JYP296 KIK7:KIL296 KSG7:KSH296 LCC7:LCD296 LLY7:LLZ296 LVU7:LVV296 MFQ7:MFR296 MPM7:MPN296 MZI7:MZJ296 NJE7:NJF296 NTA7:NTB296 OCW7:OCX296 OMS7:OMT296 OWO7:OWP296 PGK7:PGL296 PQG7:PQH296 QAC7:QAD296 QJY7:QJZ296 QTU7:QTV296 RDQ7:RDR296 RNM7:RNN296 RXI7:RXJ296 SHE7:SHF296 SRA7:SRB296 TAW7:TAX296 TKS7:TKT296 TUO7:TUP296 UEK7:UEL296 UOG7:UOH296 UYC7:UYD296 VHY7:VHZ296 VRU7:VRV296 WBQ7:WBR296 WLM7:WLN296 WVI7:WVJ296 A65543:B65832 IW65543:IX65832 SS65543:ST65832 ACO65543:ACP65832 AMK65543:AML65832 AWG65543:AWH65832 BGC65543:BGD65832 BPY65543:BPZ65832 BZU65543:BZV65832 CJQ65543:CJR65832 CTM65543:CTN65832 DDI65543:DDJ65832 DNE65543:DNF65832 DXA65543:DXB65832 EGW65543:EGX65832 EQS65543:EQT65832 FAO65543:FAP65832 FKK65543:FKL65832 FUG65543:FUH65832 GEC65543:GED65832 GNY65543:GNZ65832 GXU65543:GXV65832 HHQ65543:HHR65832 HRM65543:HRN65832 IBI65543:IBJ65832 ILE65543:ILF65832 IVA65543:IVB65832 JEW65543:JEX65832 JOS65543:JOT65832 JYO65543:JYP65832 KIK65543:KIL65832 KSG65543:KSH65832 LCC65543:LCD65832 LLY65543:LLZ65832 LVU65543:LVV65832 MFQ65543:MFR65832 MPM65543:MPN65832 MZI65543:MZJ65832 NJE65543:NJF65832 NTA65543:NTB65832 OCW65543:OCX65832 OMS65543:OMT65832 OWO65543:OWP65832 PGK65543:PGL65832 PQG65543:PQH65832 QAC65543:QAD65832 QJY65543:QJZ65832 QTU65543:QTV65832 RDQ65543:RDR65832 RNM65543:RNN65832 RXI65543:RXJ65832 SHE65543:SHF65832 SRA65543:SRB65832 TAW65543:TAX65832 TKS65543:TKT65832 TUO65543:TUP65832 UEK65543:UEL65832 UOG65543:UOH65832 UYC65543:UYD65832 VHY65543:VHZ65832 VRU65543:VRV65832 WBQ65543:WBR65832 WLM65543:WLN65832 WVI65543:WVJ65832 A131079:B131368 IW131079:IX131368 SS131079:ST131368 ACO131079:ACP131368 AMK131079:AML131368 AWG131079:AWH131368 BGC131079:BGD131368 BPY131079:BPZ131368 BZU131079:BZV131368 CJQ131079:CJR131368 CTM131079:CTN131368 DDI131079:DDJ131368 DNE131079:DNF131368 DXA131079:DXB131368 EGW131079:EGX131368 EQS131079:EQT131368 FAO131079:FAP131368 FKK131079:FKL131368 FUG131079:FUH131368 GEC131079:GED131368 GNY131079:GNZ131368 GXU131079:GXV131368 HHQ131079:HHR131368 HRM131079:HRN131368 IBI131079:IBJ131368 ILE131079:ILF131368 IVA131079:IVB131368 JEW131079:JEX131368 JOS131079:JOT131368 JYO131079:JYP131368 KIK131079:KIL131368 KSG131079:KSH131368 LCC131079:LCD131368 LLY131079:LLZ131368 LVU131079:LVV131368 MFQ131079:MFR131368 MPM131079:MPN131368 MZI131079:MZJ131368 NJE131079:NJF131368 NTA131079:NTB131368 OCW131079:OCX131368 OMS131079:OMT131368 OWO131079:OWP131368 PGK131079:PGL131368 PQG131079:PQH131368 QAC131079:QAD131368 QJY131079:QJZ131368 QTU131079:QTV131368 RDQ131079:RDR131368 RNM131079:RNN131368 RXI131079:RXJ131368 SHE131079:SHF131368 SRA131079:SRB131368 TAW131079:TAX131368 TKS131079:TKT131368 TUO131079:TUP131368 UEK131079:UEL131368 UOG131079:UOH131368 UYC131079:UYD131368 VHY131079:VHZ131368 VRU131079:VRV131368 WBQ131079:WBR131368 WLM131079:WLN131368 WVI131079:WVJ131368 A196615:B196904 IW196615:IX196904 SS196615:ST196904 ACO196615:ACP196904 AMK196615:AML196904 AWG196615:AWH196904 BGC196615:BGD196904 BPY196615:BPZ196904 BZU196615:BZV196904 CJQ196615:CJR196904 CTM196615:CTN196904 DDI196615:DDJ196904 DNE196615:DNF196904 DXA196615:DXB196904 EGW196615:EGX196904 EQS196615:EQT196904 FAO196615:FAP196904 FKK196615:FKL196904 FUG196615:FUH196904 GEC196615:GED196904 GNY196615:GNZ196904 GXU196615:GXV196904 HHQ196615:HHR196904 HRM196615:HRN196904 IBI196615:IBJ196904 ILE196615:ILF196904 IVA196615:IVB196904 JEW196615:JEX196904 JOS196615:JOT196904 JYO196615:JYP196904 KIK196615:KIL196904 KSG196615:KSH196904 LCC196615:LCD196904 LLY196615:LLZ196904 LVU196615:LVV196904 MFQ196615:MFR196904 MPM196615:MPN196904 MZI196615:MZJ196904 NJE196615:NJF196904 NTA196615:NTB196904 OCW196615:OCX196904 OMS196615:OMT196904 OWO196615:OWP196904 PGK196615:PGL196904 PQG196615:PQH196904 QAC196615:QAD196904 QJY196615:QJZ196904 QTU196615:QTV196904 RDQ196615:RDR196904 RNM196615:RNN196904 RXI196615:RXJ196904 SHE196615:SHF196904 SRA196615:SRB196904 TAW196615:TAX196904 TKS196615:TKT196904 TUO196615:TUP196904 UEK196615:UEL196904 UOG196615:UOH196904 UYC196615:UYD196904 VHY196615:VHZ196904 VRU196615:VRV196904 WBQ196615:WBR196904 WLM196615:WLN196904 WVI196615:WVJ196904 A262151:B262440 IW262151:IX262440 SS262151:ST262440 ACO262151:ACP262440 AMK262151:AML262440 AWG262151:AWH262440 BGC262151:BGD262440 BPY262151:BPZ262440 BZU262151:BZV262440 CJQ262151:CJR262440 CTM262151:CTN262440 DDI262151:DDJ262440 DNE262151:DNF262440 DXA262151:DXB262440 EGW262151:EGX262440 EQS262151:EQT262440 FAO262151:FAP262440 FKK262151:FKL262440 FUG262151:FUH262440 GEC262151:GED262440 GNY262151:GNZ262440 GXU262151:GXV262440 HHQ262151:HHR262440 HRM262151:HRN262440 IBI262151:IBJ262440 ILE262151:ILF262440 IVA262151:IVB262440 JEW262151:JEX262440 JOS262151:JOT262440 JYO262151:JYP262440 KIK262151:KIL262440 KSG262151:KSH262440 LCC262151:LCD262440 LLY262151:LLZ262440 LVU262151:LVV262440 MFQ262151:MFR262440 MPM262151:MPN262440 MZI262151:MZJ262440 NJE262151:NJF262440 NTA262151:NTB262440 OCW262151:OCX262440 OMS262151:OMT262440 OWO262151:OWP262440 PGK262151:PGL262440 PQG262151:PQH262440 QAC262151:QAD262440 QJY262151:QJZ262440 QTU262151:QTV262440 RDQ262151:RDR262440 RNM262151:RNN262440 RXI262151:RXJ262440 SHE262151:SHF262440 SRA262151:SRB262440 TAW262151:TAX262440 TKS262151:TKT262440 TUO262151:TUP262440 UEK262151:UEL262440 UOG262151:UOH262440 UYC262151:UYD262440 VHY262151:VHZ262440 VRU262151:VRV262440 WBQ262151:WBR262440 WLM262151:WLN262440 WVI262151:WVJ262440 A327687:B327976 IW327687:IX327976 SS327687:ST327976 ACO327687:ACP327976 AMK327687:AML327976 AWG327687:AWH327976 BGC327687:BGD327976 BPY327687:BPZ327976 BZU327687:BZV327976 CJQ327687:CJR327976 CTM327687:CTN327976 DDI327687:DDJ327976 DNE327687:DNF327976 DXA327687:DXB327976 EGW327687:EGX327976 EQS327687:EQT327976 FAO327687:FAP327976 FKK327687:FKL327976 FUG327687:FUH327976 GEC327687:GED327976 GNY327687:GNZ327976 GXU327687:GXV327976 HHQ327687:HHR327976 HRM327687:HRN327976 IBI327687:IBJ327976 ILE327687:ILF327976 IVA327687:IVB327976 JEW327687:JEX327976 JOS327687:JOT327976 JYO327687:JYP327976 KIK327687:KIL327976 KSG327687:KSH327976 LCC327687:LCD327976 LLY327687:LLZ327976 LVU327687:LVV327976 MFQ327687:MFR327976 MPM327687:MPN327976 MZI327687:MZJ327976 NJE327687:NJF327976 NTA327687:NTB327976 OCW327687:OCX327976 OMS327687:OMT327976 OWO327687:OWP327976 PGK327687:PGL327976 PQG327687:PQH327976 QAC327687:QAD327976 QJY327687:QJZ327976 QTU327687:QTV327976 RDQ327687:RDR327976 RNM327687:RNN327976 RXI327687:RXJ327976 SHE327687:SHF327976 SRA327687:SRB327976 TAW327687:TAX327976 TKS327687:TKT327976 TUO327687:TUP327976 UEK327687:UEL327976 UOG327687:UOH327976 UYC327687:UYD327976 VHY327687:VHZ327976 VRU327687:VRV327976 WBQ327687:WBR327976 WLM327687:WLN327976 WVI327687:WVJ327976 A393223:B393512 IW393223:IX393512 SS393223:ST393512 ACO393223:ACP393512 AMK393223:AML393512 AWG393223:AWH393512 BGC393223:BGD393512 BPY393223:BPZ393512 BZU393223:BZV393512 CJQ393223:CJR393512 CTM393223:CTN393512 DDI393223:DDJ393512 DNE393223:DNF393512 DXA393223:DXB393512 EGW393223:EGX393512 EQS393223:EQT393512 FAO393223:FAP393512 FKK393223:FKL393512 FUG393223:FUH393512 GEC393223:GED393512 GNY393223:GNZ393512 GXU393223:GXV393512 HHQ393223:HHR393512 HRM393223:HRN393512 IBI393223:IBJ393512 ILE393223:ILF393512 IVA393223:IVB393512 JEW393223:JEX393512 JOS393223:JOT393512 JYO393223:JYP393512 KIK393223:KIL393512 KSG393223:KSH393512 LCC393223:LCD393512 LLY393223:LLZ393512 LVU393223:LVV393512 MFQ393223:MFR393512 MPM393223:MPN393512 MZI393223:MZJ393512 NJE393223:NJF393512 NTA393223:NTB393512 OCW393223:OCX393512 OMS393223:OMT393512 OWO393223:OWP393512 PGK393223:PGL393512 PQG393223:PQH393512 QAC393223:QAD393512 QJY393223:QJZ393512 QTU393223:QTV393512 RDQ393223:RDR393512 RNM393223:RNN393512 RXI393223:RXJ393512 SHE393223:SHF393512 SRA393223:SRB393512 TAW393223:TAX393512 TKS393223:TKT393512 TUO393223:TUP393512 UEK393223:UEL393512 UOG393223:UOH393512 UYC393223:UYD393512 VHY393223:VHZ393512 VRU393223:VRV393512 WBQ393223:WBR393512 WLM393223:WLN393512 WVI393223:WVJ393512 A458759:B459048 IW458759:IX459048 SS458759:ST459048 ACO458759:ACP459048 AMK458759:AML459048 AWG458759:AWH459048 BGC458759:BGD459048 BPY458759:BPZ459048 BZU458759:BZV459048 CJQ458759:CJR459048 CTM458759:CTN459048 DDI458759:DDJ459048 DNE458759:DNF459048 DXA458759:DXB459048 EGW458759:EGX459048 EQS458759:EQT459048 FAO458759:FAP459048 FKK458759:FKL459048 FUG458759:FUH459048 GEC458759:GED459048 GNY458759:GNZ459048 GXU458759:GXV459048 HHQ458759:HHR459048 HRM458759:HRN459048 IBI458759:IBJ459048 ILE458759:ILF459048 IVA458759:IVB459048 JEW458759:JEX459048 JOS458759:JOT459048 JYO458759:JYP459048 KIK458759:KIL459048 KSG458759:KSH459048 LCC458759:LCD459048 LLY458759:LLZ459048 LVU458759:LVV459048 MFQ458759:MFR459048 MPM458759:MPN459048 MZI458759:MZJ459048 NJE458759:NJF459048 NTA458759:NTB459048 OCW458759:OCX459048 OMS458759:OMT459048 OWO458759:OWP459048 PGK458759:PGL459048 PQG458759:PQH459048 QAC458759:QAD459048 QJY458759:QJZ459048 QTU458759:QTV459048 RDQ458759:RDR459048 RNM458759:RNN459048 RXI458759:RXJ459048 SHE458759:SHF459048 SRA458759:SRB459048 TAW458759:TAX459048 TKS458759:TKT459048 TUO458759:TUP459048 UEK458759:UEL459048 UOG458759:UOH459048 UYC458759:UYD459048 VHY458759:VHZ459048 VRU458759:VRV459048 WBQ458759:WBR459048 WLM458759:WLN459048 WVI458759:WVJ459048 A524295:B524584 IW524295:IX524584 SS524295:ST524584 ACO524295:ACP524584 AMK524295:AML524584 AWG524295:AWH524584 BGC524295:BGD524584 BPY524295:BPZ524584 BZU524295:BZV524584 CJQ524295:CJR524584 CTM524295:CTN524584 DDI524295:DDJ524584 DNE524295:DNF524584 DXA524295:DXB524584 EGW524295:EGX524584 EQS524295:EQT524584 FAO524295:FAP524584 FKK524295:FKL524584 FUG524295:FUH524584 GEC524295:GED524584 GNY524295:GNZ524584 GXU524295:GXV524584 HHQ524295:HHR524584 HRM524295:HRN524584 IBI524295:IBJ524584 ILE524295:ILF524584 IVA524295:IVB524584 JEW524295:JEX524584 JOS524295:JOT524584 JYO524295:JYP524584 KIK524295:KIL524584 KSG524295:KSH524584 LCC524295:LCD524584 LLY524295:LLZ524584 LVU524295:LVV524584 MFQ524295:MFR524584 MPM524295:MPN524584 MZI524295:MZJ524584 NJE524295:NJF524584 NTA524295:NTB524584 OCW524295:OCX524584 OMS524295:OMT524584 OWO524295:OWP524584 PGK524295:PGL524584 PQG524295:PQH524584 QAC524295:QAD524584 QJY524295:QJZ524584 QTU524295:QTV524584 RDQ524295:RDR524584 RNM524295:RNN524584 RXI524295:RXJ524584 SHE524295:SHF524584 SRA524295:SRB524584 TAW524295:TAX524584 TKS524295:TKT524584 TUO524295:TUP524584 UEK524295:UEL524584 UOG524295:UOH524584 UYC524295:UYD524584 VHY524295:VHZ524584 VRU524295:VRV524584 WBQ524295:WBR524584 WLM524295:WLN524584 WVI524295:WVJ524584 A589831:B590120 IW589831:IX590120 SS589831:ST590120 ACO589831:ACP590120 AMK589831:AML590120 AWG589831:AWH590120 BGC589831:BGD590120 BPY589831:BPZ590120 BZU589831:BZV590120 CJQ589831:CJR590120 CTM589831:CTN590120 DDI589831:DDJ590120 DNE589831:DNF590120 DXA589831:DXB590120 EGW589831:EGX590120 EQS589831:EQT590120 FAO589831:FAP590120 FKK589831:FKL590120 FUG589831:FUH590120 GEC589831:GED590120 GNY589831:GNZ590120 GXU589831:GXV590120 HHQ589831:HHR590120 HRM589831:HRN590120 IBI589831:IBJ590120 ILE589831:ILF590120 IVA589831:IVB590120 JEW589831:JEX590120 JOS589831:JOT590120 JYO589831:JYP590120 KIK589831:KIL590120 KSG589831:KSH590120 LCC589831:LCD590120 LLY589831:LLZ590120 LVU589831:LVV590120 MFQ589831:MFR590120 MPM589831:MPN590120 MZI589831:MZJ590120 NJE589831:NJF590120 NTA589831:NTB590120 OCW589831:OCX590120 OMS589831:OMT590120 OWO589831:OWP590120 PGK589831:PGL590120 PQG589831:PQH590120 QAC589831:QAD590120 QJY589831:QJZ590120 QTU589831:QTV590120 RDQ589831:RDR590120 RNM589831:RNN590120 RXI589831:RXJ590120 SHE589831:SHF590120 SRA589831:SRB590120 TAW589831:TAX590120 TKS589831:TKT590120 TUO589831:TUP590120 UEK589831:UEL590120 UOG589831:UOH590120 UYC589831:UYD590120 VHY589831:VHZ590120 VRU589831:VRV590120 WBQ589831:WBR590120 WLM589831:WLN590120 WVI589831:WVJ590120 A655367:B655656 IW655367:IX655656 SS655367:ST655656 ACO655367:ACP655656 AMK655367:AML655656 AWG655367:AWH655656 BGC655367:BGD655656 BPY655367:BPZ655656 BZU655367:BZV655656 CJQ655367:CJR655656 CTM655367:CTN655656 DDI655367:DDJ655656 DNE655367:DNF655656 DXA655367:DXB655656 EGW655367:EGX655656 EQS655367:EQT655656 FAO655367:FAP655656 FKK655367:FKL655656 FUG655367:FUH655656 GEC655367:GED655656 GNY655367:GNZ655656 GXU655367:GXV655656 HHQ655367:HHR655656 HRM655367:HRN655656 IBI655367:IBJ655656 ILE655367:ILF655656 IVA655367:IVB655656 JEW655367:JEX655656 JOS655367:JOT655656 JYO655367:JYP655656 KIK655367:KIL655656 KSG655367:KSH655656 LCC655367:LCD655656 LLY655367:LLZ655656 LVU655367:LVV655656 MFQ655367:MFR655656 MPM655367:MPN655656 MZI655367:MZJ655656 NJE655367:NJF655656 NTA655367:NTB655656 OCW655367:OCX655656 OMS655367:OMT655656 OWO655367:OWP655656 PGK655367:PGL655656 PQG655367:PQH655656 QAC655367:QAD655656 QJY655367:QJZ655656 QTU655367:QTV655656 RDQ655367:RDR655656 RNM655367:RNN655656 RXI655367:RXJ655656 SHE655367:SHF655656 SRA655367:SRB655656 TAW655367:TAX655656 TKS655367:TKT655656 TUO655367:TUP655656 UEK655367:UEL655656 UOG655367:UOH655656 UYC655367:UYD655656 VHY655367:VHZ655656 VRU655367:VRV655656 WBQ655367:WBR655656 WLM655367:WLN655656 WVI655367:WVJ655656 A720903:B721192 IW720903:IX721192 SS720903:ST721192 ACO720903:ACP721192 AMK720903:AML721192 AWG720903:AWH721192 BGC720903:BGD721192 BPY720903:BPZ721192 BZU720903:BZV721192 CJQ720903:CJR721192 CTM720903:CTN721192 DDI720903:DDJ721192 DNE720903:DNF721192 DXA720903:DXB721192 EGW720903:EGX721192 EQS720903:EQT721192 FAO720903:FAP721192 FKK720903:FKL721192 FUG720903:FUH721192 GEC720903:GED721192 GNY720903:GNZ721192 GXU720903:GXV721192 HHQ720903:HHR721192 HRM720903:HRN721192 IBI720903:IBJ721192 ILE720903:ILF721192 IVA720903:IVB721192 JEW720903:JEX721192 JOS720903:JOT721192 JYO720903:JYP721192 KIK720903:KIL721192 KSG720903:KSH721192 LCC720903:LCD721192 LLY720903:LLZ721192 LVU720903:LVV721192 MFQ720903:MFR721192 MPM720903:MPN721192 MZI720903:MZJ721192 NJE720903:NJF721192 NTA720903:NTB721192 OCW720903:OCX721192 OMS720903:OMT721192 OWO720903:OWP721192 PGK720903:PGL721192 PQG720903:PQH721192 QAC720903:QAD721192 QJY720903:QJZ721192 QTU720903:QTV721192 RDQ720903:RDR721192 RNM720903:RNN721192 RXI720903:RXJ721192 SHE720903:SHF721192 SRA720903:SRB721192 TAW720903:TAX721192 TKS720903:TKT721192 TUO720903:TUP721192 UEK720903:UEL721192 UOG720903:UOH721192 UYC720903:UYD721192 VHY720903:VHZ721192 VRU720903:VRV721192 WBQ720903:WBR721192 WLM720903:WLN721192 WVI720903:WVJ721192 A786439:B786728 IW786439:IX786728 SS786439:ST786728 ACO786439:ACP786728 AMK786439:AML786728 AWG786439:AWH786728 BGC786439:BGD786728 BPY786439:BPZ786728 BZU786439:BZV786728 CJQ786439:CJR786728 CTM786439:CTN786728 DDI786439:DDJ786728 DNE786439:DNF786728 DXA786439:DXB786728 EGW786439:EGX786728 EQS786439:EQT786728 FAO786439:FAP786728 FKK786439:FKL786728 FUG786439:FUH786728 GEC786439:GED786728 GNY786439:GNZ786728 GXU786439:GXV786728 HHQ786439:HHR786728 HRM786439:HRN786728 IBI786439:IBJ786728 ILE786439:ILF786728 IVA786439:IVB786728 JEW786439:JEX786728 JOS786439:JOT786728 JYO786439:JYP786728 KIK786439:KIL786728 KSG786439:KSH786728 LCC786439:LCD786728 LLY786439:LLZ786728 LVU786439:LVV786728 MFQ786439:MFR786728 MPM786439:MPN786728 MZI786439:MZJ786728 NJE786439:NJF786728 NTA786439:NTB786728 OCW786439:OCX786728 OMS786439:OMT786728 OWO786439:OWP786728 PGK786439:PGL786728 PQG786439:PQH786728 QAC786439:QAD786728 QJY786439:QJZ786728 QTU786439:QTV786728 RDQ786439:RDR786728 RNM786439:RNN786728 RXI786439:RXJ786728 SHE786439:SHF786728 SRA786439:SRB786728 TAW786439:TAX786728 TKS786439:TKT786728 TUO786439:TUP786728 UEK786439:UEL786728 UOG786439:UOH786728 UYC786439:UYD786728 VHY786439:VHZ786728 VRU786439:VRV786728 WBQ786439:WBR786728 WLM786439:WLN786728 WVI786439:WVJ786728 A851975:B852264 IW851975:IX852264 SS851975:ST852264 ACO851975:ACP852264 AMK851975:AML852264 AWG851975:AWH852264 BGC851975:BGD852264 BPY851975:BPZ852264 BZU851975:BZV852264 CJQ851975:CJR852264 CTM851975:CTN852264 DDI851975:DDJ852264 DNE851975:DNF852264 DXA851975:DXB852264 EGW851975:EGX852264 EQS851975:EQT852264 FAO851975:FAP852264 FKK851975:FKL852264 FUG851975:FUH852264 GEC851975:GED852264 GNY851975:GNZ852264 GXU851975:GXV852264 HHQ851975:HHR852264 HRM851975:HRN852264 IBI851975:IBJ852264 ILE851975:ILF852264 IVA851975:IVB852264 JEW851975:JEX852264 JOS851975:JOT852264 JYO851975:JYP852264 KIK851975:KIL852264 KSG851975:KSH852264 LCC851975:LCD852264 LLY851975:LLZ852264 LVU851975:LVV852264 MFQ851975:MFR852264 MPM851975:MPN852264 MZI851975:MZJ852264 NJE851975:NJF852264 NTA851975:NTB852264 OCW851975:OCX852264 OMS851975:OMT852264 OWO851975:OWP852264 PGK851975:PGL852264 PQG851975:PQH852264 QAC851975:QAD852264 QJY851975:QJZ852264 QTU851975:QTV852264 RDQ851975:RDR852264 RNM851975:RNN852264 RXI851975:RXJ852264 SHE851975:SHF852264 SRA851975:SRB852264 TAW851975:TAX852264 TKS851975:TKT852264 TUO851975:TUP852264 UEK851975:UEL852264 UOG851975:UOH852264 UYC851975:UYD852264 VHY851975:VHZ852264 VRU851975:VRV852264 WBQ851975:WBR852264 WLM851975:WLN852264 WVI851975:WVJ852264 A917511:B917800 IW917511:IX917800 SS917511:ST917800 ACO917511:ACP917800 AMK917511:AML917800 AWG917511:AWH917800 BGC917511:BGD917800 BPY917511:BPZ917800 BZU917511:BZV917800 CJQ917511:CJR917800 CTM917511:CTN917800 DDI917511:DDJ917800 DNE917511:DNF917800 DXA917511:DXB917800 EGW917511:EGX917800 EQS917511:EQT917800 FAO917511:FAP917800 FKK917511:FKL917800 FUG917511:FUH917800 GEC917511:GED917800 GNY917511:GNZ917800 GXU917511:GXV917800 HHQ917511:HHR917800 HRM917511:HRN917800 IBI917511:IBJ917800 ILE917511:ILF917800 IVA917511:IVB917800 JEW917511:JEX917800 JOS917511:JOT917800 JYO917511:JYP917800 KIK917511:KIL917800 KSG917511:KSH917800 LCC917511:LCD917800 LLY917511:LLZ917800 LVU917511:LVV917800 MFQ917511:MFR917800 MPM917511:MPN917800 MZI917511:MZJ917800 NJE917511:NJF917800 NTA917511:NTB917800 OCW917511:OCX917800 OMS917511:OMT917800 OWO917511:OWP917800 PGK917511:PGL917800 PQG917511:PQH917800 QAC917511:QAD917800 QJY917511:QJZ917800 QTU917511:QTV917800 RDQ917511:RDR917800 RNM917511:RNN917800 RXI917511:RXJ917800 SHE917511:SHF917800 SRA917511:SRB917800 TAW917511:TAX917800 TKS917511:TKT917800 TUO917511:TUP917800 UEK917511:UEL917800 UOG917511:UOH917800 UYC917511:UYD917800 VHY917511:VHZ917800 VRU917511:VRV917800 WBQ917511:WBR917800 WLM917511:WLN917800 WVI917511:WVJ917800 A983047:B983336 IW983047:IX983336 SS983047:ST983336 ACO983047:ACP983336 AMK983047:AML983336 AWG983047:AWH983336 BGC983047:BGD983336 BPY983047:BPZ983336 BZU983047:BZV983336 CJQ983047:CJR983336 CTM983047:CTN983336 DDI983047:DDJ983336 DNE983047:DNF983336 DXA983047:DXB983336 EGW983047:EGX983336 EQS983047:EQT983336 FAO983047:FAP983336 FKK983047:FKL983336 FUG983047:FUH983336 GEC983047:GED983336 GNY983047:GNZ983336 GXU983047:GXV983336 HHQ983047:HHR983336 HRM983047:HRN983336 IBI983047:IBJ983336 ILE983047:ILF983336 IVA983047:IVB983336 JEW983047:JEX983336 JOS983047:JOT983336 JYO983047:JYP983336 KIK983047:KIL983336 KSG983047:KSH983336 LCC983047:LCD983336 LLY983047:LLZ983336 LVU983047:LVV983336 MFQ983047:MFR983336 MPM983047:MPN983336 MZI983047:MZJ983336 NJE983047:NJF983336 NTA983047:NTB983336 OCW983047:OCX983336 OMS983047:OMT983336 OWO983047:OWP983336 PGK983047:PGL983336 PQG983047:PQH983336 QAC983047:QAD983336 QJY983047:QJZ983336 QTU983047:QTV983336 RDQ983047:RDR983336 RNM983047:RNN983336 RXI983047:RXJ983336 SHE983047:SHF983336 SRA983047:SRB983336 TAW983047:TAX983336 TKS983047:TKT983336 TUO983047:TUP983336 UEK983047:UEL983336 UOG983047:UOH983336 UYC983047:UYD983336 VHY983047:VHZ983336 VRU983047:VRV983336 WBQ983047:WBR983336 WLM983047:WLN983336" xr:uid="{3205972F-8AB4-41C2-80E7-82CE44ECFE49}">
      <formula1>0</formula1>
    </dataValidation>
    <dataValidation type="decimal" operator="greaterThanOrEqual" allowBlank="1" showInputMessage="1" showErrorMessage="1" errorTitle="Contribuições" error="Esta célula deverá conter um valor numérico maior ou igual a zero " sqref="WVL983047:WVP983336 IZ7:JD296 SV7:SZ296 ACR7:ACV296 AMN7:AMR296 AWJ7:AWN296 BGF7:BGJ296 BQB7:BQF296 BZX7:CAB296 CJT7:CJX296 CTP7:CTT296 DDL7:DDP296 DNH7:DNL296 DXD7:DXH296 EGZ7:EHD296 EQV7:EQZ296 FAR7:FAV296 FKN7:FKR296 FUJ7:FUN296 GEF7:GEJ296 GOB7:GOF296 GXX7:GYB296 HHT7:HHX296 HRP7:HRT296 IBL7:IBP296 ILH7:ILL296 IVD7:IVH296 JEZ7:JFD296 JOV7:JOZ296 JYR7:JYV296 KIN7:KIR296 KSJ7:KSN296 LCF7:LCJ296 LMB7:LMF296 LVX7:LWB296 MFT7:MFX296 MPP7:MPT296 MZL7:MZP296 NJH7:NJL296 NTD7:NTH296 OCZ7:ODD296 OMV7:OMZ296 OWR7:OWV296 PGN7:PGR296 PQJ7:PQN296 QAF7:QAJ296 QKB7:QKF296 QTX7:QUB296 RDT7:RDX296 RNP7:RNT296 RXL7:RXP296 SHH7:SHL296 SRD7:SRH296 TAZ7:TBD296 TKV7:TKZ296 TUR7:TUV296 UEN7:UER296 UOJ7:UON296 UYF7:UYJ296 VIB7:VIF296 VRX7:VSB296 WBT7:WBX296 WLP7:WLT296 WVL7:WVP296 D65543:H65832 IZ65543:JD65832 SV65543:SZ65832 ACR65543:ACV65832 AMN65543:AMR65832 AWJ65543:AWN65832 BGF65543:BGJ65832 BQB65543:BQF65832 BZX65543:CAB65832 CJT65543:CJX65832 CTP65543:CTT65832 DDL65543:DDP65832 DNH65543:DNL65832 DXD65543:DXH65832 EGZ65543:EHD65832 EQV65543:EQZ65832 FAR65543:FAV65832 FKN65543:FKR65832 FUJ65543:FUN65832 GEF65543:GEJ65832 GOB65543:GOF65832 GXX65543:GYB65832 HHT65543:HHX65832 HRP65543:HRT65832 IBL65543:IBP65832 ILH65543:ILL65832 IVD65543:IVH65832 JEZ65543:JFD65832 JOV65543:JOZ65832 JYR65543:JYV65832 KIN65543:KIR65832 KSJ65543:KSN65832 LCF65543:LCJ65832 LMB65543:LMF65832 LVX65543:LWB65832 MFT65543:MFX65832 MPP65543:MPT65832 MZL65543:MZP65832 NJH65543:NJL65832 NTD65543:NTH65832 OCZ65543:ODD65832 OMV65543:OMZ65832 OWR65543:OWV65832 PGN65543:PGR65832 PQJ65543:PQN65832 QAF65543:QAJ65832 QKB65543:QKF65832 QTX65543:QUB65832 RDT65543:RDX65832 RNP65543:RNT65832 RXL65543:RXP65832 SHH65543:SHL65832 SRD65543:SRH65832 TAZ65543:TBD65832 TKV65543:TKZ65832 TUR65543:TUV65832 UEN65543:UER65832 UOJ65543:UON65832 UYF65543:UYJ65832 VIB65543:VIF65832 VRX65543:VSB65832 WBT65543:WBX65832 WLP65543:WLT65832 WVL65543:WVP65832 D131079:H131368 IZ131079:JD131368 SV131079:SZ131368 ACR131079:ACV131368 AMN131079:AMR131368 AWJ131079:AWN131368 BGF131079:BGJ131368 BQB131079:BQF131368 BZX131079:CAB131368 CJT131079:CJX131368 CTP131079:CTT131368 DDL131079:DDP131368 DNH131079:DNL131368 DXD131079:DXH131368 EGZ131079:EHD131368 EQV131079:EQZ131368 FAR131079:FAV131368 FKN131079:FKR131368 FUJ131079:FUN131368 GEF131079:GEJ131368 GOB131079:GOF131368 GXX131079:GYB131368 HHT131079:HHX131368 HRP131079:HRT131368 IBL131079:IBP131368 ILH131079:ILL131368 IVD131079:IVH131368 JEZ131079:JFD131368 JOV131079:JOZ131368 JYR131079:JYV131368 KIN131079:KIR131368 KSJ131079:KSN131368 LCF131079:LCJ131368 LMB131079:LMF131368 LVX131079:LWB131368 MFT131079:MFX131368 MPP131079:MPT131368 MZL131079:MZP131368 NJH131079:NJL131368 NTD131079:NTH131368 OCZ131079:ODD131368 OMV131079:OMZ131368 OWR131079:OWV131368 PGN131079:PGR131368 PQJ131079:PQN131368 QAF131079:QAJ131368 QKB131079:QKF131368 QTX131079:QUB131368 RDT131079:RDX131368 RNP131079:RNT131368 RXL131079:RXP131368 SHH131079:SHL131368 SRD131079:SRH131368 TAZ131079:TBD131368 TKV131079:TKZ131368 TUR131079:TUV131368 UEN131079:UER131368 UOJ131079:UON131368 UYF131079:UYJ131368 VIB131079:VIF131368 VRX131079:VSB131368 WBT131079:WBX131368 WLP131079:WLT131368 WVL131079:WVP131368 D196615:H196904 IZ196615:JD196904 SV196615:SZ196904 ACR196615:ACV196904 AMN196615:AMR196904 AWJ196615:AWN196904 BGF196615:BGJ196904 BQB196615:BQF196904 BZX196615:CAB196904 CJT196615:CJX196904 CTP196615:CTT196904 DDL196615:DDP196904 DNH196615:DNL196904 DXD196615:DXH196904 EGZ196615:EHD196904 EQV196615:EQZ196904 FAR196615:FAV196904 FKN196615:FKR196904 FUJ196615:FUN196904 GEF196615:GEJ196904 GOB196615:GOF196904 GXX196615:GYB196904 HHT196615:HHX196904 HRP196615:HRT196904 IBL196615:IBP196904 ILH196615:ILL196904 IVD196615:IVH196904 JEZ196615:JFD196904 JOV196615:JOZ196904 JYR196615:JYV196904 KIN196615:KIR196904 KSJ196615:KSN196904 LCF196615:LCJ196904 LMB196615:LMF196904 LVX196615:LWB196904 MFT196615:MFX196904 MPP196615:MPT196904 MZL196615:MZP196904 NJH196615:NJL196904 NTD196615:NTH196904 OCZ196615:ODD196904 OMV196615:OMZ196904 OWR196615:OWV196904 PGN196615:PGR196904 PQJ196615:PQN196904 QAF196615:QAJ196904 QKB196615:QKF196904 QTX196615:QUB196904 RDT196615:RDX196904 RNP196615:RNT196904 RXL196615:RXP196904 SHH196615:SHL196904 SRD196615:SRH196904 TAZ196615:TBD196904 TKV196615:TKZ196904 TUR196615:TUV196904 UEN196615:UER196904 UOJ196615:UON196904 UYF196615:UYJ196904 VIB196615:VIF196904 VRX196615:VSB196904 WBT196615:WBX196904 WLP196615:WLT196904 WVL196615:WVP196904 D262151:H262440 IZ262151:JD262440 SV262151:SZ262440 ACR262151:ACV262440 AMN262151:AMR262440 AWJ262151:AWN262440 BGF262151:BGJ262440 BQB262151:BQF262440 BZX262151:CAB262440 CJT262151:CJX262440 CTP262151:CTT262440 DDL262151:DDP262440 DNH262151:DNL262440 DXD262151:DXH262440 EGZ262151:EHD262440 EQV262151:EQZ262440 FAR262151:FAV262440 FKN262151:FKR262440 FUJ262151:FUN262440 GEF262151:GEJ262440 GOB262151:GOF262440 GXX262151:GYB262440 HHT262151:HHX262440 HRP262151:HRT262440 IBL262151:IBP262440 ILH262151:ILL262440 IVD262151:IVH262440 JEZ262151:JFD262440 JOV262151:JOZ262440 JYR262151:JYV262440 KIN262151:KIR262440 KSJ262151:KSN262440 LCF262151:LCJ262440 LMB262151:LMF262440 LVX262151:LWB262440 MFT262151:MFX262440 MPP262151:MPT262440 MZL262151:MZP262440 NJH262151:NJL262440 NTD262151:NTH262440 OCZ262151:ODD262440 OMV262151:OMZ262440 OWR262151:OWV262440 PGN262151:PGR262440 PQJ262151:PQN262440 QAF262151:QAJ262440 QKB262151:QKF262440 QTX262151:QUB262440 RDT262151:RDX262440 RNP262151:RNT262440 RXL262151:RXP262440 SHH262151:SHL262440 SRD262151:SRH262440 TAZ262151:TBD262440 TKV262151:TKZ262440 TUR262151:TUV262440 UEN262151:UER262440 UOJ262151:UON262440 UYF262151:UYJ262440 VIB262151:VIF262440 VRX262151:VSB262440 WBT262151:WBX262440 WLP262151:WLT262440 WVL262151:WVP262440 D327687:H327976 IZ327687:JD327976 SV327687:SZ327976 ACR327687:ACV327976 AMN327687:AMR327976 AWJ327687:AWN327976 BGF327687:BGJ327976 BQB327687:BQF327976 BZX327687:CAB327976 CJT327687:CJX327976 CTP327687:CTT327976 DDL327687:DDP327976 DNH327687:DNL327976 DXD327687:DXH327976 EGZ327687:EHD327976 EQV327687:EQZ327976 FAR327687:FAV327976 FKN327687:FKR327976 FUJ327687:FUN327976 GEF327687:GEJ327976 GOB327687:GOF327976 GXX327687:GYB327976 HHT327687:HHX327976 HRP327687:HRT327976 IBL327687:IBP327976 ILH327687:ILL327976 IVD327687:IVH327976 JEZ327687:JFD327976 JOV327687:JOZ327976 JYR327687:JYV327976 KIN327687:KIR327976 KSJ327687:KSN327976 LCF327687:LCJ327976 LMB327687:LMF327976 LVX327687:LWB327976 MFT327687:MFX327976 MPP327687:MPT327976 MZL327687:MZP327976 NJH327687:NJL327976 NTD327687:NTH327976 OCZ327687:ODD327976 OMV327687:OMZ327976 OWR327687:OWV327976 PGN327687:PGR327976 PQJ327687:PQN327976 QAF327687:QAJ327976 QKB327687:QKF327976 QTX327687:QUB327976 RDT327687:RDX327976 RNP327687:RNT327976 RXL327687:RXP327976 SHH327687:SHL327976 SRD327687:SRH327976 TAZ327687:TBD327976 TKV327687:TKZ327976 TUR327687:TUV327976 UEN327687:UER327976 UOJ327687:UON327976 UYF327687:UYJ327976 VIB327687:VIF327976 VRX327687:VSB327976 WBT327687:WBX327976 WLP327687:WLT327976 WVL327687:WVP327976 D393223:H393512 IZ393223:JD393512 SV393223:SZ393512 ACR393223:ACV393512 AMN393223:AMR393512 AWJ393223:AWN393512 BGF393223:BGJ393512 BQB393223:BQF393512 BZX393223:CAB393512 CJT393223:CJX393512 CTP393223:CTT393512 DDL393223:DDP393512 DNH393223:DNL393512 DXD393223:DXH393512 EGZ393223:EHD393512 EQV393223:EQZ393512 FAR393223:FAV393512 FKN393223:FKR393512 FUJ393223:FUN393512 GEF393223:GEJ393512 GOB393223:GOF393512 GXX393223:GYB393512 HHT393223:HHX393512 HRP393223:HRT393512 IBL393223:IBP393512 ILH393223:ILL393512 IVD393223:IVH393512 JEZ393223:JFD393512 JOV393223:JOZ393512 JYR393223:JYV393512 KIN393223:KIR393512 KSJ393223:KSN393512 LCF393223:LCJ393512 LMB393223:LMF393512 LVX393223:LWB393512 MFT393223:MFX393512 MPP393223:MPT393512 MZL393223:MZP393512 NJH393223:NJL393512 NTD393223:NTH393512 OCZ393223:ODD393512 OMV393223:OMZ393512 OWR393223:OWV393512 PGN393223:PGR393512 PQJ393223:PQN393512 QAF393223:QAJ393512 QKB393223:QKF393512 QTX393223:QUB393512 RDT393223:RDX393512 RNP393223:RNT393512 RXL393223:RXP393512 SHH393223:SHL393512 SRD393223:SRH393512 TAZ393223:TBD393512 TKV393223:TKZ393512 TUR393223:TUV393512 UEN393223:UER393512 UOJ393223:UON393512 UYF393223:UYJ393512 VIB393223:VIF393512 VRX393223:VSB393512 WBT393223:WBX393512 WLP393223:WLT393512 WVL393223:WVP393512 D458759:H459048 IZ458759:JD459048 SV458759:SZ459048 ACR458759:ACV459048 AMN458759:AMR459048 AWJ458759:AWN459048 BGF458759:BGJ459048 BQB458759:BQF459048 BZX458759:CAB459048 CJT458759:CJX459048 CTP458759:CTT459048 DDL458759:DDP459048 DNH458759:DNL459048 DXD458759:DXH459048 EGZ458759:EHD459048 EQV458759:EQZ459048 FAR458759:FAV459048 FKN458759:FKR459048 FUJ458759:FUN459048 GEF458759:GEJ459048 GOB458759:GOF459048 GXX458759:GYB459048 HHT458759:HHX459048 HRP458759:HRT459048 IBL458759:IBP459048 ILH458759:ILL459048 IVD458759:IVH459048 JEZ458759:JFD459048 JOV458759:JOZ459048 JYR458759:JYV459048 KIN458759:KIR459048 KSJ458759:KSN459048 LCF458759:LCJ459048 LMB458759:LMF459048 LVX458759:LWB459048 MFT458759:MFX459048 MPP458759:MPT459048 MZL458759:MZP459048 NJH458759:NJL459048 NTD458759:NTH459048 OCZ458759:ODD459048 OMV458759:OMZ459048 OWR458759:OWV459048 PGN458759:PGR459048 PQJ458759:PQN459048 QAF458759:QAJ459048 QKB458759:QKF459048 QTX458759:QUB459048 RDT458759:RDX459048 RNP458759:RNT459048 RXL458759:RXP459048 SHH458759:SHL459048 SRD458759:SRH459048 TAZ458759:TBD459048 TKV458759:TKZ459048 TUR458759:TUV459048 UEN458759:UER459048 UOJ458759:UON459048 UYF458759:UYJ459048 VIB458759:VIF459048 VRX458759:VSB459048 WBT458759:WBX459048 WLP458759:WLT459048 WVL458759:WVP459048 D524295:H524584 IZ524295:JD524584 SV524295:SZ524584 ACR524295:ACV524584 AMN524295:AMR524584 AWJ524295:AWN524584 BGF524295:BGJ524584 BQB524295:BQF524584 BZX524295:CAB524584 CJT524295:CJX524584 CTP524295:CTT524584 DDL524295:DDP524584 DNH524295:DNL524584 DXD524295:DXH524584 EGZ524295:EHD524584 EQV524295:EQZ524584 FAR524295:FAV524584 FKN524295:FKR524584 FUJ524295:FUN524584 GEF524295:GEJ524584 GOB524295:GOF524584 GXX524295:GYB524584 HHT524295:HHX524584 HRP524295:HRT524584 IBL524295:IBP524584 ILH524295:ILL524584 IVD524295:IVH524584 JEZ524295:JFD524584 JOV524295:JOZ524584 JYR524295:JYV524584 KIN524295:KIR524584 KSJ524295:KSN524584 LCF524295:LCJ524584 LMB524295:LMF524584 LVX524295:LWB524584 MFT524295:MFX524584 MPP524295:MPT524584 MZL524295:MZP524584 NJH524295:NJL524584 NTD524295:NTH524584 OCZ524295:ODD524584 OMV524295:OMZ524584 OWR524295:OWV524584 PGN524295:PGR524584 PQJ524295:PQN524584 QAF524295:QAJ524584 QKB524295:QKF524584 QTX524295:QUB524584 RDT524295:RDX524584 RNP524295:RNT524584 RXL524295:RXP524584 SHH524295:SHL524584 SRD524295:SRH524584 TAZ524295:TBD524584 TKV524295:TKZ524584 TUR524295:TUV524584 UEN524295:UER524584 UOJ524295:UON524584 UYF524295:UYJ524584 VIB524295:VIF524584 VRX524295:VSB524584 WBT524295:WBX524584 WLP524295:WLT524584 WVL524295:WVP524584 D589831:H590120 IZ589831:JD590120 SV589831:SZ590120 ACR589831:ACV590120 AMN589831:AMR590120 AWJ589831:AWN590120 BGF589831:BGJ590120 BQB589831:BQF590120 BZX589831:CAB590120 CJT589831:CJX590120 CTP589831:CTT590120 DDL589831:DDP590120 DNH589831:DNL590120 DXD589831:DXH590120 EGZ589831:EHD590120 EQV589831:EQZ590120 FAR589831:FAV590120 FKN589831:FKR590120 FUJ589831:FUN590120 GEF589831:GEJ590120 GOB589831:GOF590120 GXX589831:GYB590120 HHT589831:HHX590120 HRP589831:HRT590120 IBL589831:IBP590120 ILH589831:ILL590120 IVD589831:IVH590120 JEZ589831:JFD590120 JOV589831:JOZ590120 JYR589831:JYV590120 KIN589831:KIR590120 KSJ589831:KSN590120 LCF589831:LCJ590120 LMB589831:LMF590120 LVX589831:LWB590120 MFT589831:MFX590120 MPP589831:MPT590120 MZL589831:MZP590120 NJH589831:NJL590120 NTD589831:NTH590120 OCZ589831:ODD590120 OMV589831:OMZ590120 OWR589831:OWV590120 PGN589831:PGR590120 PQJ589831:PQN590120 QAF589831:QAJ590120 QKB589831:QKF590120 QTX589831:QUB590120 RDT589831:RDX590120 RNP589831:RNT590120 RXL589831:RXP590120 SHH589831:SHL590120 SRD589831:SRH590120 TAZ589831:TBD590120 TKV589831:TKZ590120 TUR589831:TUV590120 UEN589831:UER590120 UOJ589831:UON590120 UYF589831:UYJ590120 VIB589831:VIF590120 VRX589831:VSB590120 WBT589831:WBX590120 WLP589831:WLT590120 WVL589831:WVP590120 D655367:H655656 IZ655367:JD655656 SV655367:SZ655656 ACR655367:ACV655656 AMN655367:AMR655656 AWJ655367:AWN655656 BGF655367:BGJ655656 BQB655367:BQF655656 BZX655367:CAB655656 CJT655367:CJX655656 CTP655367:CTT655656 DDL655367:DDP655656 DNH655367:DNL655656 DXD655367:DXH655656 EGZ655367:EHD655656 EQV655367:EQZ655656 FAR655367:FAV655656 FKN655367:FKR655656 FUJ655367:FUN655656 GEF655367:GEJ655656 GOB655367:GOF655656 GXX655367:GYB655656 HHT655367:HHX655656 HRP655367:HRT655656 IBL655367:IBP655656 ILH655367:ILL655656 IVD655367:IVH655656 JEZ655367:JFD655656 JOV655367:JOZ655656 JYR655367:JYV655656 KIN655367:KIR655656 KSJ655367:KSN655656 LCF655367:LCJ655656 LMB655367:LMF655656 LVX655367:LWB655656 MFT655367:MFX655656 MPP655367:MPT655656 MZL655367:MZP655656 NJH655367:NJL655656 NTD655367:NTH655656 OCZ655367:ODD655656 OMV655367:OMZ655656 OWR655367:OWV655656 PGN655367:PGR655656 PQJ655367:PQN655656 QAF655367:QAJ655656 QKB655367:QKF655656 QTX655367:QUB655656 RDT655367:RDX655656 RNP655367:RNT655656 RXL655367:RXP655656 SHH655367:SHL655656 SRD655367:SRH655656 TAZ655367:TBD655656 TKV655367:TKZ655656 TUR655367:TUV655656 UEN655367:UER655656 UOJ655367:UON655656 UYF655367:UYJ655656 VIB655367:VIF655656 VRX655367:VSB655656 WBT655367:WBX655656 WLP655367:WLT655656 WVL655367:WVP655656 D720903:H721192 IZ720903:JD721192 SV720903:SZ721192 ACR720903:ACV721192 AMN720903:AMR721192 AWJ720903:AWN721192 BGF720903:BGJ721192 BQB720903:BQF721192 BZX720903:CAB721192 CJT720903:CJX721192 CTP720903:CTT721192 DDL720903:DDP721192 DNH720903:DNL721192 DXD720903:DXH721192 EGZ720903:EHD721192 EQV720903:EQZ721192 FAR720903:FAV721192 FKN720903:FKR721192 FUJ720903:FUN721192 GEF720903:GEJ721192 GOB720903:GOF721192 GXX720903:GYB721192 HHT720903:HHX721192 HRP720903:HRT721192 IBL720903:IBP721192 ILH720903:ILL721192 IVD720903:IVH721192 JEZ720903:JFD721192 JOV720903:JOZ721192 JYR720903:JYV721192 KIN720903:KIR721192 KSJ720903:KSN721192 LCF720903:LCJ721192 LMB720903:LMF721192 LVX720903:LWB721192 MFT720903:MFX721192 MPP720903:MPT721192 MZL720903:MZP721192 NJH720903:NJL721192 NTD720903:NTH721192 OCZ720903:ODD721192 OMV720903:OMZ721192 OWR720903:OWV721192 PGN720903:PGR721192 PQJ720903:PQN721192 QAF720903:QAJ721192 QKB720903:QKF721192 QTX720903:QUB721192 RDT720903:RDX721192 RNP720903:RNT721192 RXL720903:RXP721192 SHH720903:SHL721192 SRD720903:SRH721192 TAZ720903:TBD721192 TKV720903:TKZ721192 TUR720903:TUV721192 UEN720903:UER721192 UOJ720903:UON721192 UYF720903:UYJ721192 VIB720903:VIF721192 VRX720903:VSB721192 WBT720903:WBX721192 WLP720903:WLT721192 WVL720903:WVP721192 D786439:H786728 IZ786439:JD786728 SV786439:SZ786728 ACR786439:ACV786728 AMN786439:AMR786728 AWJ786439:AWN786728 BGF786439:BGJ786728 BQB786439:BQF786728 BZX786439:CAB786728 CJT786439:CJX786728 CTP786439:CTT786728 DDL786439:DDP786728 DNH786439:DNL786728 DXD786439:DXH786728 EGZ786439:EHD786728 EQV786439:EQZ786728 FAR786439:FAV786728 FKN786439:FKR786728 FUJ786439:FUN786728 GEF786439:GEJ786728 GOB786439:GOF786728 GXX786439:GYB786728 HHT786439:HHX786728 HRP786439:HRT786728 IBL786439:IBP786728 ILH786439:ILL786728 IVD786439:IVH786728 JEZ786439:JFD786728 JOV786439:JOZ786728 JYR786439:JYV786728 KIN786439:KIR786728 KSJ786439:KSN786728 LCF786439:LCJ786728 LMB786439:LMF786728 LVX786439:LWB786728 MFT786439:MFX786728 MPP786439:MPT786728 MZL786439:MZP786728 NJH786439:NJL786728 NTD786439:NTH786728 OCZ786439:ODD786728 OMV786439:OMZ786728 OWR786439:OWV786728 PGN786439:PGR786728 PQJ786439:PQN786728 QAF786439:QAJ786728 QKB786439:QKF786728 QTX786439:QUB786728 RDT786439:RDX786728 RNP786439:RNT786728 RXL786439:RXP786728 SHH786439:SHL786728 SRD786439:SRH786728 TAZ786439:TBD786728 TKV786439:TKZ786728 TUR786439:TUV786728 UEN786439:UER786728 UOJ786439:UON786728 UYF786439:UYJ786728 VIB786439:VIF786728 VRX786439:VSB786728 WBT786439:WBX786728 WLP786439:WLT786728 WVL786439:WVP786728 D851975:H852264 IZ851975:JD852264 SV851975:SZ852264 ACR851975:ACV852264 AMN851975:AMR852264 AWJ851975:AWN852264 BGF851975:BGJ852264 BQB851975:BQF852264 BZX851975:CAB852264 CJT851975:CJX852264 CTP851975:CTT852264 DDL851975:DDP852264 DNH851975:DNL852264 DXD851975:DXH852264 EGZ851975:EHD852264 EQV851975:EQZ852264 FAR851975:FAV852264 FKN851975:FKR852264 FUJ851975:FUN852264 GEF851975:GEJ852264 GOB851975:GOF852264 GXX851975:GYB852264 HHT851975:HHX852264 HRP851975:HRT852264 IBL851975:IBP852264 ILH851975:ILL852264 IVD851975:IVH852264 JEZ851975:JFD852264 JOV851975:JOZ852264 JYR851975:JYV852264 KIN851975:KIR852264 KSJ851975:KSN852264 LCF851975:LCJ852264 LMB851975:LMF852264 LVX851975:LWB852264 MFT851975:MFX852264 MPP851975:MPT852264 MZL851975:MZP852264 NJH851975:NJL852264 NTD851975:NTH852264 OCZ851975:ODD852264 OMV851975:OMZ852264 OWR851975:OWV852264 PGN851975:PGR852264 PQJ851975:PQN852264 QAF851975:QAJ852264 QKB851975:QKF852264 QTX851975:QUB852264 RDT851975:RDX852264 RNP851975:RNT852264 RXL851975:RXP852264 SHH851975:SHL852264 SRD851975:SRH852264 TAZ851975:TBD852264 TKV851975:TKZ852264 TUR851975:TUV852264 UEN851975:UER852264 UOJ851975:UON852264 UYF851975:UYJ852264 VIB851975:VIF852264 VRX851975:VSB852264 WBT851975:WBX852264 WLP851975:WLT852264 WVL851975:WVP852264 D917511:H917800 IZ917511:JD917800 SV917511:SZ917800 ACR917511:ACV917800 AMN917511:AMR917800 AWJ917511:AWN917800 BGF917511:BGJ917800 BQB917511:BQF917800 BZX917511:CAB917800 CJT917511:CJX917800 CTP917511:CTT917800 DDL917511:DDP917800 DNH917511:DNL917800 DXD917511:DXH917800 EGZ917511:EHD917800 EQV917511:EQZ917800 FAR917511:FAV917800 FKN917511:FKR917800 FUJ917511:FUN917800 GEF917511:GEJ917800 GOB917511:GOF917800 GXX917511:GYB917800 HHT917511:HHX917800 HRP917511:HRT917800 IBL917511:IBP917800 ILH917511:ILL917800 IVD917511:IVH917800 JEZ917511:JFD917800 JOV917511:JOZ917800 JYR917511:JYV917800 KIN917511:KIR917800 KSJ917511:KSN917800 LCF917511:LCJ917800 LMB917511:LMF917800 LVX917511:LWB917800 MFT917511:MFX917800 MPP917511:MPT917800 MZL917511:MZP917800 NJH917511:NJL917800 NTD917511:NTH917800 OCZ917511:ODD917800 OMV917511:OMZ917800 OWR917511:OWV917800 PGN917511:PGR917800 PQJ917511:PQN917800 QAF917511:QAJ917800 QKB917511:QKF917800 QTX917511:QUB917800 RDT917511:RDX917800 RNP917511:RNT917800 RXL917511:RXP917800 SHH917511:SHL917800 SRD917511:SRH917800 TAZ917511:TBD917800 TKV917511:TKZ917800 TUR917511:TUV917800 UEN917511:UER917800 UOJ917511:UON917800 UYF917511:UYJ917800 VIB917511:VIF917800 VRX917511:VSB917800 WBT917511:WBX917800 WLP917511:WLT917800 WVL917511:WVP917800 D983047:H983336 IZ983047:JD983336 SV983047:SZ983336 ACR983047:ACV983336 AMN983047:AMR983336 AWJ983047:AWN983336 BGF983047:BGJ983336 BQB983047:BQF983336 BZX983047:CAB983336 CJT983047:CJX983336 CTP983047:CTT983336 DDL983047:DDP983336 DNH983047:DNL983336 DXD983047:DXH983336 EGZ983047:EHD983336 EQV983047:EQZ983336 FAR983047:FAV983336 FKN983047:FKR983336 FUJ983047:FUN983336 GEF983047:GEJ983336 GOB983047:GOF983336 GXX983047:GYB983336 HHT983047:HHX983336 HRP983047:HRT983336 IBL983047:IBP983336 ILH983047:ILL983336 IVD983047:IVH983336 JEZ983047:JFD983336 JOV983047:JOZ983336 JYR983047:JYV983336 KIN983047:KIR983336 KSJ983047:KSN983336 LCF983047:LCJ983336 LMB983047:LMF983336 LVX983047:LWB983336 MFT983047:MFX983336 MPP983047:MPT983336 MZL983047:MZP983336 NJH983047:NJL983336 NTD983047:NTH983336 OCZ983047:ODD983336 OMV983047:OMZ983336 OWR983047:OWV983336 PGN983047:PGR983336 PQJ983047:PQN983336 QAF983047:QAJ983336 QKB983047:QKF983336 QTX983047:QUB983336 RDT983047:RDX983336 RNP983047:RNT983336 RXL983047:RXP983336 SHH983047:SHL983336 SRD983047:SRH983336 TAZ983047:TBD983336 TKV983047:TKZ983336 TUR983047:TUV983336 UEN983047:UER983336 UOJ983047:UON983336 UYF983047:UYJ983336 VIB983047:VIF983336 VRX983047:VSB983336 WBT983047:WBX983336 WLP983047:WLT983336" xr:uid="{03CCAFBC-8F3E-453D-9690-57DB4FDE2A4E}">
      <formula1>0</formula1>
    </dataValidation>
    <dataValidation type="list" operator="greaterThan" allowBlank="1" showInputMessage="1" showErrorMessage="1" error="Tipo de código incorreto" sqref="WVK983047:WVK983336 IY7:IY296 SU7:SU296 ACQ7:ACQ296 AMM7:AMM296 AWI7:AWI296 BGE7:BGE296 BQA7:BQA296 BZW7:BZW296 CJS7:CJS296 CTO7:CTO296 DDK7:DDK296 DNG7:DNG296 DXC7:DXC296 EGY7:EGY296 EQU7:EQU296 FAQ7:FAQ296 FKM7:FKM296 FUI7:FUI296 GEE7:GEE296 GOA7:GOA296 GXW7:GXW296 HHS7:HHS296 HRO7:HRO296 IBK7:IBK296 ILG7:ILG296 IVC7:IVC296 JEY7:JEY296 JOU7:JOU296 JYQ7:JYQ296 KIM7:KIM296 KSI7:KSI296 LCE7:LCE296 LMA7:LMA296 LVW7:LVW296 MFS7:MFS296 MPO7:MPO296 MZK7:MZK296 NJG7:NJG296 NTC7:NTC296 OCY7:OCY296 OMU7:OMU296 OWQ7:OWQ296 PGM7:PGM296 PQI7:PQI296 QAE7:QAE296 QKA7:QKA296 QTW7:QTW296 RDS7:RDS296 RNO7:RNO296 RXK7:RXK296 SHG7:SHG296 SRC7:SRC296 TAY7:TAY296 TKU7:TKU296 TUQ7:TUQ296 UEM7:UEM296 UOI7:UOI296 UYE7:UYE296 VIA7:VIA296 VRW7:VRW296 WBS7:WBS296 WLO7:WLO296 WVK7:WVK296 C65543:C65832 IY65543:IY65832 SU65543:SU65832 ACQ65543:ACQ65832 AMM65543:AMM65832 AWI65543:AWI65832 BGE65543:BGE65832 BQA65543:BQA65832 BZW65543:BZW65832 CJS65543:CJS65832 CTO65543:CTO65832 DDK65543:DDK65832 DNG65543:DNG65832 DXC65543:DXC65832 EGY65543:EGY65832 EQU65543:EQU65832 FAQ65543:FAQ65832 FKM65543:FKM65832 FUI65543:FUI65832 GEE65543:GEE65832 GOA65543:GOA65832 GXW65543:GXW65832 HHS65543:HHS65832 HRO65543:HRO65832 IBK65543:IBK65832 ILG65543:ILG65832 IVC65543:IVC65832 JEY65543:JEY65832 JOU65543:JOU65832 JYQ65543:JYQ65832 KIM65543:KIM65832 KSI65543:KSI65832 LCE65543:LCE65832 LMA65543:LMA65832 LVW65543:LVW65832 MFS65543:MFS65832 MPO65543:MPO65832 MZK65543:MZK65832 NJG65543:NJG65832 NTC65543:NTC65832 OCY65543:OCY65832 OMU65543:OMU65832 OWQ65543:OWQ65832 PGM65543:PGM65832 PQI65543:PQI65832 QAE65543:QAE65832 QKA65543:QKA65832 QTW65543:QTW65832 RDS65543:RDS65832 RNO65543:RNO65832 RXK65543:RXK65832 SHG65543:SHG65832 SRC65543:SRC65832 TAY65543:TAY65832 TKU65543:TKU65832 TUQ65543:TUQ65832 UEM65543:UEM65832 UOI65543:UOI65832 UYE65543:UYE65832 VIA65543:VIA65832 VRW65543:VRW65832 WBS65543:WBS65832 WLO65543:WLO65832 WVK65543:WVK65832 C131079:C131368 IY131079:IY131368 SU131079:SU131368 ACQ131079:ACQ131368 AMM131079:AMM131368 AWI131079:AWI131368 BGE131079:BGE131368 BQA131079:BQA131368 BZW131079:BZW131368 CJS131079:CJS131368 CTO131079:CTO131368 DDK131079:DDK131368 DNG131079:DNG131368 DXC131079:DXC131368 EGY131079:EGY131368 EQU131079:EQU131368 FAQ131079:FAQ131368 FKM131079:FKM131368 FUI131079:FUI131368 GEE131079:GEE131368 GOA131079:GOA131368 GXW131079:GXW131368 HHS131079:HHS131368 HRO131079:HRO131368 IBK131079:IBK131368 ILG131079:ILG131368 IVC131079:IVC131368 JEY131079:JEY131368 JOU131079:JOU131368 JYQ131079:JYQ131368 KIM131079:KIM131368 KSI131079:KSI131368 LCE131079:LCE131368 LMA131079:LMA131368 LVW131079:LVW131368 MFS131079:MFS131368 MPO131079:MPO131368 MZK131079:MZK131368 NJG131079:NJG131368 NTC131079:NTC131368 OCY131079:OCY131368 OMU131079:OMU131368 OWQ131079:OWQ131368 PGM131079:PGM131368 PQI131079:PQI131368 QAE131079:QAE131368 QKA131079:QKA131368 QTW131079:QTW131368 RDS131079:RDS131368 RNO131079:RNO131368 RXK131079:RXK131368 SHG131079:SHG131368 SRC131079:SRC131368 TAY131079:TAY131368 TKU131079:TKU131368 TUQ131079:TUQ131368 UEM131079:UEM131368 UOI131079:UOI131368 UYE131079:UYE131368 VIA131079:VIA131368 VRW131079:VRW131368 WBS131079:WBS131368 WLO131079:WLO131368 WVK131079:WVK131368 C196615:C196904 IY196615:IY196904 SU196615:SU196904 ACQ196615:ACQ196904 AMM196615:AMM196904 AWI196615:AWI196904 BGE196615:BGE196904 BQA196615:BQA196904 BZW196615:BZW196904 CJS196615:CJS196904 CTO196615:CTO196904 DDK196615:DDK196904 DNG196615:DNG196904 DXC196615:DXC196904 EGY196615:EGY196904 EQU196615:EQU196904 FAQ196615:FAQ196904 FKM196615:FKM196904 FUI196615:FUI196904 GEE196615:GEE196904 GOA196615:GOA196904 GXW196615:GXW196904 HHS196615:HHS196904 HRO196615:HRO196904 IBK196615:IBK196904 ILG196615:ILG196904 IVC196615:IVC196904 JEY196615:JEY196904 JOU196615:JOU196904 JYQ196615:JYQ196904 KIM196615:KIM196904 KSI196615:KSI196904 LCE196615:LCE196904 LMA196615:LMA196904 LVW196615:LVW196904 MFS196615:MFS196904 MPO196615:MPO196904 MZK196615:MZK196904 NJG196615:NJG196904 NTC196615:NTC196904 OCY196615:OCY196904 OMU196615:OMU196904 OWQ196615:OWQ196904 PGM196615:PGM196904 PQI196615:PQI196904 QAE196615:QAE196904 QKA196615:QKA196904 QTW196615:QTW196904 RDS196615:RDS196904 RNO196615:RNO196904 RXK196615:RXK196904 SHG196615:SHG196904 SRC196615:SRC196904 TAY196615:TAY196904 TKU196615:TKU196904 TUQ196615:TUQ196904 UEM196615:UEM196904 UOI196615:UOI196904 UYE196615:UYE196904 VIA196615:VIA196904 VRW196615:VRW196904 WBS196615:WBS196904 WLO196615:WLO196904 WVK196615:WVK196904 C262151:C262440 IY262151:IY262440 SU262151:SU262440 ACQ262151:ACQ262440 AMM262151:AMM262440 AWI262151:AWI262440 BGE262151:BGE262440 BQA262151:BQA262440 BZW262151:BZW262440 CJS262151:CJS262440 CTO262151:CTO262440 DDK262151:DDK262440 DNG262151:DNG262440 DXC262151:DXC262440 EGY262151:EGY262440 EQU262151:EQU262440 FAQ262151:FAQ262440 FKM262151:FKM262440 FUI262151:FUI262440 GEE262151:GEE262440 GOA262151:GOA262440 GXW262151:GXW262440 HHS262151:HHS262440 HRO262151:HRO262440 IBK262151:IBK262440 ILG262151:ILG262440 IVC262151:IVC262440 JEY262151:JEY262440 JOU262151:JOU262440 JYQ262151:JYQ262440 KIM262151:KIM262440 KSI262151:KSI262440 LCE262151:LCE262440 LMA262151:LMA262440 LVW262151:LVW262440 MFS262151:MFS262440 MPO262151:MPO262440 MZK262151:MZK262440 NJG262151:NJG262440 NTC262151:NTC262440 OCY262151:OCY262440 OMU262151:OMU262440 OWQ262151:OWQ262440 PGM262151:PGM262440 PQI262151:PQI262440 QAE262151:QAE262440 QKA262151:QKA262440 QTW262151:QTW262440 RDS262151:RDS262440 RNO262151:RNO262440 RXK262151:RXK262440 SHG262151:SHG262440 SRC262151:SRC262440 TAY262151:TAY262440 TKU262151:TKU262440 TUQ262151:TUQ262440 UEM262151:UEM262440 UOI262151:UOI262440 UYE262151:UYE262440 VIA262151:VIA262440 VRW262151:VRW262440 WBS262151:WBS262440 WLO262151:WLO262440 WVK262151:WVK262440 C327687:C327976 IY327687:IY327976 SU327687:SU327976 ACQ327687:ACQ327976 AMM327687:AMM327976 AWI327687:AWI327976 BGE327687:BGE327976 BQA327687:BQA327976 BZW327687:BZW327976 CJS327687:CJS327976 CTO327687:CTO327976 DDK327687:DDK327976 DNG327687:DNG327976 DXC327687:DXC327976 EGY327687:EGY327976 EQU327687:EQU327976 FAQ327687:FAQ327976 FKM327687:FKM327976 FUI327687:FUI327976 GEE327687:GEE327976 GOA327687:GOA327976 GXW327687:GXW327976 HHS327687:HHS327976 HRO327687:HRO327976 IBK327687:IBK327976 ILG327687:ILG327976 IVC327687:IVC327976 JEY327687:JEY327976 JOU327687:JOU327976 JYQ327687:JYQ327976 KIM327687:KIM327976 KSI327687:KSI327976 LCE327687:LCE327976 LMA327687:LMA327976 LVW327687:LVW327976 MFS327687:MFS327976 MPO327687:MPO327976 MZK327687:MZK327976 NJG327687:NJG327976 NTC327687:NTC327976 OCY327687:OCY327976 OMU327687:OMU327976 OWQ327687:OWQ327976 PGM327687:PGM327976 PQI327687:PQI327976 QAE327687:QAE327976 QKA327687:QKA327976 QTW327687:QTW327976 RDS327687:RDS327976 RNO327687:RNO327976 RXK327687:RXK327976 SHG327687:SHG327976 SRC327687:SRC327976 TAY327687:TAY327976 TKU327687:TKU327976 TUQ327687:TUQ327976 UEM327687:UEM327976 UOI327687:UOI327976 UYE327687:UYE327976 VIA327687:VIA327976 VRW327687:VRW327976 WBS327687:WBS327976 WLO327687:WLO327976 WVK327687:WVK327976 C393223:C393512 IY393223:IY393512 SU393223:SU393512 ACQ393223:ACQ393512 AMM393223:AMM393512 AWI393223:AWI393512 BGE393223:BGE393512 BQA393223:BQA393512 BZW393223:BZW393512 CJS393223:CJS393512 CTO393223:CTO393512 DDK393223:DDK393512 DNG393223:DNG393512 DXC393223:DXC393512 EGY393223:EGY393512 EQU393223:EQU393512 FAQ393223:FAQ393512 FKM393223:FKM393512 FUI393223:FUI393512 GEE393223:GEE393512 GOA393223:GOA393512 GXW393223:GXW393512 HHS393223:HHS393512 HRO393223:HRO393512 IBK393223:IBK393512 ILG393223:ILG393512 IVC393223:IVC393512 JEY393223:JEY393512 JOU393223:JOU393512 JYQ393223:JYQ393512 KIM393223:KIM393512 KSI393223:KSI393512 LCE393223:LCE393512 LMA393223:LMA393512 LVW393223:LVW393512 MFS393223:MFS393512 MPO393223:MPO393512 MZK393223:MZK393512 NJG393223:NJG393512 NTC393223:NTC393512 OCY393223:OCY393512 OMU393223:OMU393512 OWQ393223:OWQ393512 PGM393223:PGM393512 PQI393223:PQI393512 QAE393223:QAE393512 QKA393223:QKA393512 QTW393223:QTW393512 RDS393223:RDS393512 RNO393223:RNO393512 RXK393223:RXK393512 SHG393223:SHG393512 SRC393223:SRC393512 TAY393223:TAY393512 TKU393223:TKU393512 TUQ393223:TUQ393512 UEM393223:UEM393512 UOI393223:UOI393512 UYE393223:UYE393512 VIA393223:VIA393512 VRW393223:VRW393512 WBS393223:WBS393512 WLO393223:WLO393512 WVK393223:WVK393512 C458759:C459048 IY458759:IY459048 SU458759:SU459048 ACQ458759:ACQ459048 AMM458759:AMM459048 AWI458759:AWI459048 BGE458759:BGE459048 BQA458759:BQA459048 BZW458759:BZW459048 CJS458759:CJS459048 CTO458759:CTO459048 DDK458759:DDK459048 DNG458759:DNG459048 DXC458759:DXC459048 EGY458759:EGY459048 EQU458759:EQU459048 FAQ458759:FAQ459048 FKM458759:FKM459048 FUI458759:FUI459048 GEE458759:GEE459048 GOA458759:GOA459048 GXW458759:GXW459048 HHS458759:HHS459048 HRO458759:HRO459048 IBK458759:IBK459048 ILG458759:ILG459048 IVC458759:IVC459048 JEY458759:JEY459048 JOU458759:JOU459048 JYQ458759:JYQ459048 KIM458759:KIM459048 KSI458759:KSI459048 LCE458759:LCE459048 LMA458759:LMA459048 LVW458759:LVW459048 MFS458759:MFS459048 MPO458759:MPO459048 MZK458759:MZK459048 NJG458759:NJG459048 NTC458759:NTC459048 OCY458759:OCY459048 OMU458759:OMU459048 OWQ458759:OWQ459048 PGM458759:PGM459048 PQI458759:PQI459048 QAE458759:QAE459048 QKA458759:QKA459048 QTW458759:QTW459048 RDS458759:RDS459048 RNO458759:RNO459048 RXK458759:RXK459048 SHG458759:SHG459048 SRC458759:SRC459048 TAY458759:TAY459048 TKU458759:TKU459048 TUQ458759:TUQ459048 UEM458759:UEM459048 UOI458759:UOI459048 UYE458759:UYE459048 VIA458759:VIA459048 VRW458759:VRW459048 WBS458759:WBS459048 WLO458759:WLO459048 WVK458759:WVK459048 C524295:C524584 IY524295:IY524584 SU524295:SU524584 ACQ524295:ACQ524584 AMM524295:AMM524584 AWI524295:AWI524584 BGE524295:BGE524584 BQA524295:BQA524584 BZW524295:BZW524584 CJS524295:CJS524584 CTO524295:CTO524584 DDK524295:DDK524584 DNG524295:DNG524584 DXC524295:DXC524584 EGY524295:EGY524584 EQU524295:EQU524584 FAQ524295:FAQ524584 FKM524295:FKM524584 FUI524295:FUI524584 GEE524295:GEE524584 GOA524295:GOA524584 GXW524295:GXW524584 HHS524295:HHS524584 HRO524295:HRO524584 IBK524295:IBK524584 ILG524295:ILG524584 IVC524295:IVC524584 JEY524295:JEY524584 JOU524295:JOU524584 JYQ524295:JYQ524584 KIM524295:KIM524584 KSI524295:KSI524584 LCE524295:LCE524584 LMA524295:LMA524584 LVW524295:LVW524584 MFS524295:MFS524584 MPO524295:MPO524584 MZK524295:MZK524584 NJG524295:NJG524584 NTC524295:NTC524584 OCY524295:OCY524584 OMU524295:OMU524584 OWQ524295:OWQ524584 PGM524295:PGM524584 PQI524295:PQI524584 QAE524295:QAE524584 QKA524295:QKA524584 QTW524295:QTW524584 RDS524295:RDS524584 RNO524295:RNO524584 RXK524295:RXK524584 SHG524295:SHG524584 SRC524295:SRC524584 TAY524295:TAY524584 TKU524295:TKU524584 TUQ524295:TUQ524584 UEM524295:UEM524584 UOI524295:UOI524584 UYE524295:UYE524584 VIA524295:VIA524584 VRW524295:VRW524584 WBS524295:WBS524584 WLO524295:WLO524584 WVK524295:WVK524584 C589831:C590120 IY589831:IY590120 SU589831:SU590120 ACQ589831:ACQ590120 AMM589831:AMM590120 AWI589831:AWI590120 BGE589831:BGE590120 BQA589831:BQA590120 BZW589831:BZW590120 CJS589831:CJS590120 CTO589831:CTO590120 DDK589831:DDK590120 DNG589831:DNG590120 DXC589831:DXC590120 EGY589831:EGY590120 EQU589831:EQU590120 FAQ589831:FAQ590120 FKM589831:FKM590120 FUI589831:FUI590120 GEE589831:GEE590120 GOA589831:GOA590120 GXW589831:GXW590120 HHS589831:HHS590120 HRO589831:HRO590120 IBK589831:IBK590120 ILG589831:ILG590120 IVC589831:IVC590120 JEY589831:JEY590120 JOU589831:JOU590120 JYQ589831:JYQ590120 KIM589831:KIM590120 KSI589831:KSI590120 LCE589831:LCE590120 LMA589831:LMA590120 LVW589831:LVW590120 MFS589831:MFS590120 MPO589831:MPO590120 MZK589831:MZK590120 NJG589831:NJG590120 NTC589831:NTC590120 OCY589831:OCY590120 OMU589831:OMU590120 OWQ589831:OWQ590120 PGM589831:PGM590120 PQI589831:PQI590120 QAE589831:QAE590120 QKA589831:QKA590120 QTW589831:QTW590120 RDS589831:RDS590120 RNO589831:RNO590120 RXK589831:RXK590120 SHG589831:SHG590120 SRC589831:SRC590120 TAY589831:TAY590120 TKU589831:TKU590120 TUQ589831:TUQ590120 UEM589831:UEM590120 UOI589831:UOI590120 UYE589831:UYE590120 VIA589831:VIA590120 VRW589831:VRW590120 WBS589831:WBS590120 WLO589831:WLO590120 WVK589831:WVK590120 C655367:C655656 IY655367:IY655656 SU655367:SU655656 ACQ655367:ACQ655656 AMM655367:AMM655656 AWI655367:AWI655656 BGE655367:BGE655656 BQA655367:BQA655656 BZW655367:BZW655656 CJS655367:CJS655656 CTO655367:CTO655656 DDK655367:DDK655656 DNG655367:DNG655656 DXC655367:DXC655656 EGY655367:EGY655656 EQU655367:EQU655656 FAQ655367:FAQ655656 FKM655367:FKM655656 FUI655367:FUI655656 GEE655367:GEE655656 GOA655367:GOA655656 GXW655367:GXW655656 HHS655367:HHS655656 HRO655367:HRO655656 IBK655367:IBK655656 ILG655367:ILG655656 IVC655367:IVC655656 JEY655367:JEY655656 JOU655367:JOU655656 JYQ655367:JYQ655656 KIM655367:KIM655656 KSI655367:KSI655656 LCE655367:LCE655656 LMA655367:LMA655656 LVW655367:LVW655656 MFS655367:MFS655656 MPO655367:MPO655656 MZK655367:MZK655656 NJG655367:NJG655656 NTC655367:NTC655656 OCY655367:OCY655656 OMU655367:OMU655656 OWQ655367:OWQ655656 PGM655367:PGM655656 PQI655367:PQI655656 QAE655367:QAE655656 QKA655367:QKA655656 QTW655367:QTW655656 RDS655367:RDS655656 RNO655367:RNO655656 RXK655367:RXK655656 SHG655367:SHG655656 SRC655367:SRC655656 TAY655367:TAY655656 TKU655367:TKU655656 TUQ655367:TUQ655656 UEM655367:UEM655656 UOI655367:UOI655656 UYE655367:UYE655656 VIA655367:VIA655656 VRW655367:VRW655656 WBS655367:WBS655656 WLO655367:WLO655656 WVK655367:WVK655656 C720903:C721192 IY720903:IY721192 SU720903:SU721192 ACQ720903:ACQ721192 AMM720903:AMM721192 AWI720903:AWI721192 BGE720903:BGE721192 BQA720903:BQA721192 BZW720903:BZW721192 CJS720903:CJS721192 CTO720903:CTO721192 DDK720903:DDK721192 DNG720903:DNG721192 DXC720903:DXC721192 EGY720903:EGY721192 EQU720903:EQU721192 FAQ720903:FAQ721192 FKM720903:FKM721192 FUI720903:FUI721192 GEE720903:GEE721192 GOA720903:GOA721192 GXW720903:GXW721192 HHS720903:HHS721192 HRO720903:HRO721192 IBK720903:IBK721192 ILG720903:ILG721192 IVC720903:IVC721192 JEY720903:JEY721192 JOU720903:JOU721192 JYQ720903:JYQ721192 KIM720903:KIM721192 KSI720903:KSI721192 LCE720903:LCE721192 LMA720903:LMA721192 LVW720903:LVW721192 MFS720903:MFS721192 MPO720903:MPO721192 MZK720903:MZK721192 NJG720903:NJG721192 NTC720903:NTC721192 OCY720903:OCY721192 OMU720903:OMU721192 OWQ720903:OWQ721192 PGM720903:PGM721192 PQI720903:PQI721192 QAE720903:QAE721192 QKA720903:QKA721192 QTW720903:QTW721192 RDS720903:RDS721192 RNO720903:RNO721192 RXK720903:RXK721192 SHG720903:SHG721192 SRC720903:SRC721192 TAY720903:TAY721192 TKU720903:TKU721192 TUQ720903:TUQ721192 UEM720903:UEM721192 UOI720903:UOI721192 UYE720903:UYE721192 VIA720903:VIA721192 VRW720903:VRW721192 WBS720903:WBS721192 WLO720903:WLO721192 WVK720903:WVK721192 C786439:C786728 IY786439:IY786728 SU786439:SU786728 ACQ786439:ACQ786728 AMM786439:AMM786728 AWI786439:AWI786728 BGE786439:BGE786728 BQA786439:BQA786728 BZW786439:BZW786728 CJS786439:CJS786728 CTO786439:CTO786728 DDK786439:DDK786728 DNG786439:DNG786728 DXC786439:DXC786728 EGY786439:EGY786728 EQU786439:EQU786728 FAQ786439:FAQ786728 FKM786439:FKM786728 FUI786439:FUI786728 GEE786439:GEE786728 GOA786439:GOA786728 GXW786439:GXW786728 HHS786439:HHS786728 HRO786439:HRO786728 IBK786439:IBK786728 ILG786439:ILG786728 IVC786439:IVC786728 JEY786439:JEY786728 JOU786439:JOU786728 JYQ786439:JYQ786728 KIM786439:KIM786728 KSI786439:KSI786728 LCE786439:LCE786728 LMA786439:LMA786728 LVW786439:LVW786728 MFS786439:MFS786728 MPO786439:MPO786728 MZK786439:MZK786728 NJG786439:NJG786728 NTC786439:NTC786728 OCY786439:OCY786728 OMU786439:OMU786728 OWQ786439:OWQ786728 PGM786439:PGM786728 PQI786439:PQI786728 QAE786439:QAE786728 QKA786439:QKA786728 QTW786439:QTW786728 RDS786439:RDS786728 RNO786439:RNO786728 RXK786439:RXK786728 SHG786439:SHG786728 SRC786439:SRC786728 TAY786439:TAY786728 TKU786439:TKU786728 TUQ786439:TUQ786728 UEM786439:UEM786728 UOI786439:UOI786728 UYE786439:UYE786728 VIA786439:VIA786728 VRW786439:VRW786728 WBS786439:WBS786728 WLO786439:WLO786728 WVK786439:WVK786728 C851975:C852264 IY851975:IY852264 SU851975:SU852264 ACQ851975:ACQ852264 AMM851975:AMM852264 AWI851975:AWI852264 BGE851975:BGE852264 BQA851975:BQA852264 BZW851975:BZW852264 CJS851975:CJS852264 CTO851975:CTO852264 DDK851975:DDK852264 DNG851975:DNG852264 DXC851975:DXC852264 EGY851975:EGY852264 EQU851975:EQU852264 FAQ851975:FAQ852264 FKM851975:FKM852264 FUI851975:FUI852264 GEE851975:GEE852264 GOA851975:GOA852264 GXW851975:GXW852264 HHS851975:HHS852264 HRO851975:HRO852264 IBK851975:IBK852264 ILG851975:ILG852264 IVC851975:IVC852264 JEY851975:JEY852264 JOU851975:JOU852264 JYQ851975:JYQ852264 KIM851975:KIM852264 KSI851975:KSI852264 LCE851975:LCE852264 LMA851975:LMA852264 LVW851975:LVW852264 MFS851975:MFS852264 MPO851975:MPO852264 MZK851975:MZK852264 NJG851975:NJG852264 NTC851975:NTC852264 OCY851975:OCY852264 OMU851975:OMU852264 OWQ851975:OWQ852264 PGM851975:PGM852264 PQI851975:PQI852264 QAE851975:QAE852264 QKA851975:QKA852264 QTW851975:QTW852264 RDS851975:RDS852264 RNO851975:RNO852264 RXK851975:RXK852264 SHG851975:SHG852264 SRC851975:SRC852264 TAY851975:TAY852264 TKU851975:TKU852264 TUQ851975:TUQ852264 UEM851975:UEM852264 UOI851975:UOI852264 UYE851975:UYE852264 VIA851975:VIA852264 VRW851975:VRW852264 WBS851975:WBS852264 WLO851975:WLO852264 WVK851975:WVK852264 C917511:C917800 IY917511:IY917800 SU917511:SU917800 ACQ917511:ACQ917800 AMM917511:AMM917800 AWI917511:AWI917800 BGE917511:BGE917800 BQA917511:BQA917800 BZW917511:BZW917800 CJS917511:CJS917800 CTO917511:CTO917800 DDK917511:DDK917800 DNG917511:DNG917800 DXC917511:DXC917800 EGY917511:EGY917800 EQU917511:EQU917800 FAQ917511:FAQ917800 FKM917511:FKM917800 FUI917511:FUI917800 GEE917511:GEE917800 GOA917511:GOA917800 GXW917511:GXW917800 HHS917511:HHS917800 HRO917511:HRO917800 IBK917511:IBK917800 ILG917511:ILG917800 IVC917511:IVC917800 JEY917511:JEY917800 JOU917511:JOU917800 JYQ917511:JYQ917800 KIM917511:KIM917800 KSI917511:KSI917800 LCE917511:LCE917800 LMA917511:LMA917800 LVW917511:LVW917800 MFS917511:MFS917800 MPO917511:MPO917800 MZK917511:MZK917800 NJG917511:NJG917800 NTC917511:NTC917800 OCY917511:OCY917800 OMU917511:OMU917800 OWQ917511:OWQ917800 PGM917511:PGM917800 PQI917511:PQI917800 QAE917511:QAE917800 QKA917511:QKA917800 QTW917511:QTW917800 RDS917511:RDS917800 RNO917511:RNO917800 RXK917511:RXK917800 SHG917511:SHG917800 SRC917511:SRC917800 TAY917511:TAY917800 TKU917511:TKU917800 TUQ917511:TUQ917800 UEM917511:UEM917800 UOI917511:UOI917800 UYE917511:UYE917800 VIA917511:VIA917800 VRW917511:VRW917800 WBS917511:WBS917800 WLO917511:WLO917800 WVK917511:WVK917800 C983047:C983336 IY983047:IY983336 SU983047:SU983336 ACQ983047:ACQ983336 AMM983047:AMM983336 AWI983047:AWI983336 BGE983047:BGE983336 BQA983047:BQA983336 BZW983047:BZW983336 CJS983047:CJS983336 CTO983047:CTO983336 DDK983047:DDK983336 DNG983047:DNG983336 DXC983047:DXC983336 EGY983047:EGY983336 EQU983047:EQU983336 FAQ983047:FAQ983336 FKM983047:FKM983336 FUI983047:FUI983336 GEE983047:GEE983336 GOA983047:GOA983336 GXW983047:GXW983336 HHS983047:HHS983336 HRO983047:HRO983336 IBK983047:IBK983336 ILG983047:ILG983336 IVC983047:IVC983336 JEY983047:JEY983336 JOU983047:JOU983336 JYQ983047:JYQ983336 KIM983047:KIM983336 KSI983047:KSI983336 LCE983047:LCE983336 LMA983047:LMA983336 LVW983047:LVW983336 MFS983047:MFS983336 MPO983047:MPO983336 MZK983047:MZK983336 NJG983047:NJG983336 NTC983047:NTC983336 OCY983047:OCY983336 OMU983047:OMU983336 OWQ983047:OWQ983336 PGM983047:PGM983336 PQI983047:PQI983336 QAE983047:QAE983336 QKA983047:QKA983336 QTW983047:QTW983336 RDS983047:RDS983336 RNO983047:RNO983336 RXK983047:RXK983336 SHG983047:SHG983336 SRC983047:SRC983336 TAY983047:TAY983336 TKU983047:TKU983336 TUQ983047:TUQ983336 UEM983047:UEM983336 UOI983047:UOI983336 UYE983047:UYE983336 VIA983047:VIA983336 VRW983047:VRW983336 WBS983047:WBS983336 WLO983047:WLO983336" xr:uid="{737DA52D-7F86-4FDA-83B6-D5C4925640E2}">
      <formula1>"0,1"</formula1>
    </dataValidation>
    <dataValidation type="whole" operator="greaterThanOrEqual" allowBlank="1" showInputMessage="1" showErrorMessage="1" errorTitle="N.º do fundo" error="Esta célula deverá conter um valor inteiro maior ou igual a zero" sqref="A7:A296" xr:uid="{3C4DE918-6600-4EB0-8F0E-B4C030101A76}">
      <formula1>0</formula1>
    </dataValidation>
    <dataValidation type="whole" operator="greaterThanOrEqual" allowBlank="1" showInputMessage="1" showErrorMessage="1" errorTitle="N.º do subfundo" error="Esta célula deverá conter um valor inteiro maior ou igual a zero" sqref="B7:B296" xr:uid="{A8D74FC6-888C-428D-BD74-B655D265EC18}">
      <formula1>0</formula1>
    </dataValidation>
    <dataValidation type="decimal" operator="greaterThanOrEqual" allowBlank="1" showInputMessage="1" showErrorMessage="1" error="Esta célula deverá conter um valor numérico maior ou igual a zero " sqref="D7:H296" xr:uid="{7D5A00C8-E05E-4242-A529-467A54B3A211}">
      <formula1>0</formula1>
    </dataValidation>
    <dataValidation type="list" operator="greaterThan" allowBlank="1" showInputMessage="1" showErrorMessage="1" errorTitle="Tipo de fundo / adesão" error="Código incorreto" promptTitle="Tipo de adesão" prompt="01 - Fundo Fechado_x000a_02 - Adesões Coletivas a Fundo Aberto_x000a_03 - Adesões Individuais a Fundo Aberto" sqref="C7:C296" xr:uid="{1AE98E54-915E-49D4-A58F-B68EE0FAC3A6}">
      <formula1>"01,02,03"</formula1>
    </dataValidation>
  </dataValidations>
  <pageMargins left="0.39370078740157483" right="0.39370078740157483" top="0.59055118110236227" bottom="0.59055118110236227" header="0" footer="0"/>
  <pageSetup paperSize="9" scale="27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3"/>
  <dimension ref="A1:G3"/>
  <sheetViews>
    <sheetView showGridLines="0" topLeftCell="E1" zoomScaleNormal="100" workbookViewId="0">
      <selection activeCell="E1" sqref="E1"/>
    </sheetView>
  </sheetViews>
  <sheetFormatPr defaultColWidth="9.28515625" defaultRowHeight="10.15"/>
  <cols>
    <col min="1" max="1" width="11.42578125" style="2" hidden="1" customWidth="1"/>
    <col min="2" max="2" width="8" style="25" hidden="1" customWidth="1"/>
    <col min="3" max="3" width="10.7109375" style="2" hidden="1" customWidth="1"/>
    <col min="4" max="4" width="13.7109375" style="2" hidden="1" customWidth="1"/>
    <col min="5" max="5" width="75.7109375" style="2" customWidth="1"/>
    <col min="6" max="6" width="10.42578125" style="2" bestFit="1" customWidth="1"/>
    <col min="7" max="7" width="21.7109375" style="2" customWidth="1"/>
    <col min="8" max="16384" width="9.28515625" style="2"/>
  </cols>
  <sheetData>
    <row r="1" spans="1:7" s="23" customFormat="1" ht="25.15" customHeight="1">
      <c r="A1" s="22" t="s">
        <v>381</v>
      </c>
      <c r="B1" s="5" t="s">
        <v>382</v>
      </c>
      <c r="C1" s="22" t="s">
        <v>383</v>
      </c>
      <c r="D1" s="22" t="s">
        <v>384</v>
      </c>
      <c r="E1" s="22" t="s">
        <v>385</v>
      </c>
      <c r="F1" s="22" t="s">
        <v>386</v>
      </c>
      <c r="G1" s="27" t="s">
        <v>387</v>
      </c>
    </row>
    <row r="2" spans="1:7" s="25" customFormat="1" ht="25.15" customHeight="1">
      <c r="A2" s="24"/>
      <c r="B2" s="26"/>
      <c r="C2" s="24"/>
      <c r="D2" s="24"/>
      <c r="E2" s="86" t="s">
        <v>388</v>
      </c>
      <c r="F2" s="24">
        <f>+IF(ABS(Ativo!D90-Passivo!B106)&gt;10,1,0)</f>
        <v>0</v>
      </c>
      <c r="G2" s="24" t="str">
        <f>IF(F2=0,"",IF(F2=1,"Erro","Aviso. Justificar junto do ISP"))</f>
        <v/>
      </c>
    </row>
    <row r="3" spans="1:7" ht="33" customHeight="1">
      <c r="E3" s="30" t="s">
        <v>389</v>
      </c>
      <c r="F3" s="24">
        <f>+IF(ABS(Passivo!B104-'Dem. variações do capital'!AC39)&gt;10,1,0)</f>
        <v>0</v>
      </c>
      <c r="G3" s="24" t="str">
        <f>IF(F3=0,"",IF(F3=1,"Erro","Aviso. Justificar junto do ISP"))</f>
        <v/>
      </c>
    </row>
  </sheetData>
  <sheetProtection password="C69E" sheet="1" objects="1" scenarios="1"/>
  <customSheetViews>
    <customSheetView guid="{84D3E2DF-28A6-47FC-805B-47962D6563D3}" showGridLines="0" hiddenColumns="1" showRuler="0" topLeftCell="E1">
      <selection activeCell="F2" sqref="F2"/>
      <pageMargins left="0" right="0" top="0" bottom="0" header="0" footer="0"/>
      <pageSetup paperSize="9" orientation="portrait" r:id="rId1"/>
      <headerFooter alignWithMargins="0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4"/>
  <dimension ref="A1:K2"/>
  <sheetViews>
    <sheetView workbookViewId="0">
      <selection activeCell="B3" sqref="B3"/>
    </sheetView>
  </sheetViews>
  <sheetFormatPr defaultRowHeight="13.15"/>
  <cols>
    <col min="3" max="4" width="13.28515625" bestFit="1" customWidth="1"/>
    <col min="6" max="6" width="10.7109375" bestFit="1" customWidth="1"/>
    <col min="7" max="7" width="14" bestFit="1" customWidth="1"/>
    <col min="10" max="10" width="10.7109375" bestFit="1" customWidth="1"/>
    <col min="11" max="11" width="11.5703125" bestFit="1" customWidth="1"/>
  </cols>
  <sheetData>
    <row r="1" spans="1:11">
      <c r="A1" t="s">
        <v>390</v>
      </c>
      <c r="B1" t="s">
        <v>391</v>
      </c>
      <c r="C1" s="164" t="s">
        <v>392</v>
      </c>
      <c r="D1" s="164" t="s">
        <v>393</v>
      </c>
      <c r="E1" s="164" t="s">
        <v>394</v>
      </c>
      <c r="F1" s="164" t="s">
        <v>395</v>
      </c>
      <c r="G1" s="164" t="s">
        <v>396</v>
      </c>
      <c r="H1" s="164" t="s">
        <v>397</v>
      </c>
      <c r="I1" s="164" t="s">
        <v>398</v>
      </c>
      <c r="J1" s="164" t="s">
        <v>399</v>
      </c>
      <c r="K1" s="164" t="s">
        <v>400</v>
      </c>
    </row>
    <row r="2" spans="1:11">
      <c r="A2" s="164" t="s">
        <v>401</v>
      </c>
      <c r="B2">
        <v>202512</v>
      </c>
      <c r="C2" s="173">
        <f>Cabeçalho!B2</f>
        <v>0</v>
      </c>
      <c r="D2" s="172">
        <f>Cabeçalho!B3</f>
        <v>0</v>
      </c>
      <c r="E2" s="172">
        <f>Cabeçalho!B8</f>
        <v>0</v>
      </c>
      <c r="F2" s="174" t="str">
        <f>Cabeçalho!B7</f>
        <v>Semestral</v>
      </c>
      <c r="G2" s="175">
        <f>Cabeçalho!B6</f>
        <v>0</v>
      </c>
    </row>
  </sheetData>
  <customSheetViews>
    <customSheetView guid="{84D3E2DF-28A6-47FC-805B-47962D6563D3}" state="hidden" showRuler="0">
      <selection activeCell="B3" sqref="B3"/>
      <pageMargins left="0" right="0" top="0" bottom="0" header="0" footer="0"/>
      <headerFooter alignWithMargins="0"/>
    </customSheetView>
  </customSheetViews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A1:C109"/>
  <sheetViews>
    <sheetView showGridLines="0" zoomScaleNormal="100" workbookViewId="0"/>
  </sheetViews>
  <sheetFormatPr defaultColWidth="12" defaultRowHeight="10.15"/>
  <cols>
    <col min="1" max="1" width="83.28515625" style="25" customWidth="1"/>
    <col min="2" max="2" width="22.28515625" style="25" customWidth="1"/>
    <col min="3" max="16384" width="12" style="25"/>
  </cols>
  <sheetData>
    <row r="1" spans="1:3" ht="12.75" customHeight="1">
      <c r="A1" s="69" t="s">
        <v>69</v>
      </c>
      <c r="B1" s="70"/>
    </row>
    <row r="2" spans="1:3" ht="12.75" customHeight="1">
      <c r="A2" s="63" t="s">
        <v>1</v>
      </c>
      <c r="B2" s="64" t="str">
        <f>IF(+Cabeçalho!B2=0,"",Cabeçalho!B2)</f>
        <v/>
      </c>
    </row>
    <row r="3" spans="1:3" ht="12.75" customHeight="1">
      <c r="A3" s="63" t="s">
        <v>2</v>
      </c>
      <c r="B3" s="65" t="str">
        <f>IF(+Cabeçalho!B3=0,"",Cabeçalho!B3)</f>
        <v/>
      </c>
    </row>
    <row r="4" spans="1:3" ht="31.5" customHeight="1">
      <c r="A4" s="69" t="s">
        <v>10</v>
      </c>
    </row>
    <row r="5" spans="1:3" s="7" customFormat="1" ht="15" customHeight="1">
      <c r="A5" s="6" t="s">
        <v>70</v>
      </c>
      <c r="B5" s="5"/>
    </row>
    <row r="6" spans="1:3" ht="15" customHeight="1">
      <c r="A6" s="6" t="s">
        <v>71</v>
      </c>
      <c r="B6" s="66"/>
    </row>
    <row r="7" spans="1:3" ht="15" customHeight="1">
      <c r="A7" s="98" t="s">
        <v>72</v>
      </c>
      <c r="B7" s="29">
        <f>+B8+B13+B21+B29</f>
        <v>0</v>
      </c>
      <c r="C7" s="144"/>
    </row>
    <row r="8" spans="1:3" ht="15" customHeight="1">
      <c r="A8" s="99" t="s">
        <v>42</v>
      </c>
      <c r="B8" s="29">
        <f>+B9+B10</f>
        <v>0</v>
      </c>
      <c r="C8" s="144"/>
    </row>
    <row r="9" spans="1:3" ht="15" customHeight="1">
      <c r="A9" s="100" t="s">
        <v>48</v>
      </c>
      <c r="B9" s="29">
        <f>+SUM('Passivos contratos seg. e ress.'!B11:C11)</f>
        <v>0</v>
      </c>
      <c r="C9" s="144"/>
    </row>
    <row r="10" spans="1:3" ht="15" customHeight="1">
      <c r="A10" s="100" t="s">
        <v>49</v>
      </c>
      <c r="B10" s="29">
        <f>+B11+B12</f>
        <v>0</v>
      </c>
      <c r="C10" s="144"/>
    </row>
    <row r="11" spans="1:3" ht="15" customHeight="1">
      <c r="A11" s="101" t="s">
        <v>50</v>
      </c>
      <c r="B11" s="29">
        <f>+SUM('Passivos contratos seg. e ress.'!D11:E11)</f>
        <v>0</v>
      </c>
      <c r="C11" s="144"/>
    </row>
    <row r="12" spans="1:3" ht="15" customHeight="1">
      <c r="A12" s="101" t="s">
        <v>51</v>
      </c>
      <c r="B12" s="29">
        <f>+SUM('Passivos contratos seg. e ress.'!F11:G11)</f>
        <v>0</v>
      </c>
      <c r="C12" s="144"/>
    </row>
    <row r="13" spans="1:3" ht="15" customHeight="1">
      <c r="A13" s="99" t="s">
        <v>73</v>
      </c>
      <c r="B13" s="29">
        <f>+B14+B18</f>
        <v>0</v>
      </c>
      <c r="C13" s="144"/>
    </row>
    <row r="14" spans="1:3" ht="15" customHeight="1">
      <c r="A14" s="100" t="s">
        <v>48</v>
      </c>
      <c r="B14" s="29">
        <f>+B15+B16+B17</f>
        <v>0</v>
      </c>
    </row>
    <row r="15" spans="1:3" ht="15" customHeight="1">
      <c r="A15" s="101" t="s">
        <v>50</v>
      </c>
      <c r="B15" s="29">
        <f>+SUM('Passivos contratos seg. e ress.'!H11:I11)</f>
        <v>0</v>
      </c>
      <c r="C15" s="144"/>
    </row>
    <row r="16" spans="1:3" ht="15" customHeight="1">
      <c r="A16" s="101" t="s">
        <v>51</v>
      </c>
      <c r="B16" s="29">
        <f>+SUM('Passivos contratos seg. e ress.'!J11:K11)</f>
        <v>0</v>
      </c>
      <c r="C16" s="144"/>
    </row>
    <row r="17" spans="1:3" ht="15" customHeight="1">
      <c r="A17" s="97" t="s">
        <v>74</v>
      </c>
      <c r="B17" s="29">
        <f>+SUM('Passivos contratos seg. e ress.'!L11:M11)</f>
        <v>0</v>
      </c>
      <c r="C17" s="143"/>
    </row>
    <row r="18" spans="1:3" ht="15" customHeight="1">
      <c r="A18" s="100" t="s">
        <v>49</v>
      </c>
      <c r="B18" s="29">
        <f>+B19+B20</f>
        <v>0</v>
      </c>
      <c r="C18" s="169"/>
    </row>
    <row r="19" spans="1:3" ht="15" customHeight="1">
      <c r="A19" s="101" t="s">
        <v>50</v>
      </c>
      <c r="B19" s="29">
        <f>+SUM('Passivos contratos seg. e ress.'!N11:O11)</f>
        <v>0</v>
      </c>
      <c r="C19" s="169"/>
    </row>
    <row r="20" spans="1:3" ht="15" customHeight="1">
      <c r="A20" s="101" t="s">
        <v>51</v>
      </c>
      <c r="B20" s="29">
        <f>+SUM('Passivos contratos seg. e ress.'!P11:Q11)</f>
        <v>0</v>
      </c>
      <c r="C20" s="169"/>
    </row>
    <row r="21" spans="1:3" ht="15" customHeight="1">
      <c r="A21" s="99" t="s">
        <v>75</v>
      </c>
      <c r="B21" s="29">
        <f>+B22+B26</f>
        <v>0</v>
      </c>
      <c r="C21" s="169"/>
    </row>
    <row r="22" spans="1:3" ht="15" customHeight="1">
      <c r="A22" s="100" t="s">
        <v>48</v>
      </c>
      <c r="B22" s="29">
        <f>+B23+B24+B25</f>
        <v>0</v>
      </c>
      <c r="C22" s="169"/>
    </row>
    <row r="23" spans="1:3" ht="15" customHeight="1">
      <c r="A23" s="101" t="s">
        <v>50</v>
      </c>
      <c r="B23" s="29">
        <f>+SUM('Passivos contratos seg. e ress.'!R11:S11)</f>
        <v>0</v>
      </c>
      <c r="C23" s="169"/>
    </row>
    <row r="24" spans="1:3" ht="15" customHeight="1">
      <c r="A24" s="101" t="s">
        <v>51</v>
      </c>
      <c r="B24" s="29">
        <f>+SUM('Passivos contratos seg. e ress.'!T11:U11)</f>
        <v>0</v>
      </c>
      <c r="C24" s="169"/>
    </row>
    <row r="25" spans="1:3" ht="15" customHeight="1">
      <c r="A25" s="97" t="s">
        <v>74</v>
      </c>
      <c r="B25" s="29">
        <f>+SUM('Passivos contratos seg. e ress.'!V11:W11)</f>
        <v>0</v>
      </c>
      <c r="C25" s="143"/>
    </row>
    <row r="26" spans="1:3" ht="15" customHeight="1">
      <c r="A26" s="100" t="s">
        <v>49</v>
      </c>
      <c r="B26" s="29">
        <f>+B27+B28</f>
        <v>0</v>
      </c>
      <c r="C26" s="169"/>
    </row>
    <row r="27" spans="1:3" ht="15" customHeight="1">
      <c r="A27" s="101" t="s">
        <v>50</v>
      </c>
      <c r="B27" s="29">
        <f>+SUM('Passivos contratos seg. e ress.'!X11:Y11)</f>
        <v>0</v>
      </c>
      <c r="C27" s="169"/>
    </row>
    <row r="28" spans="1:3" ht="15" customHeight="1">
      <c r="A28" s="101" t="s">
        <v>51</v>
      </c>
      <c r="B28" s="29">
        <f>+SUM('Passivos contratos seg. e ress.'!Z11:AA11)</f>
        <v>0</v>
      </c>
      <c r="C28" s="169"/>
    </row>
    <row r="29" spans="1:3" ht="15" customHeight="1">
      <c r="A29" s="99" t="s">
        <v>76</v>
      </c>
      <c r="B29" s="29">
        <f>+SUM('Passivos contratos seg. e ress.'!AB11:AC11)</f>
        <v>0</v>
      </c>
      <c r="C29" s="169"/>
    </row>
    <row r="30" spans="1:3" ht="15" customHeight="1">
      <c r="A30" s="98" t="s">
        <v>77</v>
      </c>
      <c r="B30" s="29">
        <f>+B31+B36+B44</f>
        <v>0</v>
      </c>
      <c r="C30" s="169"/>
    </row>
    <row r="31" spans="1:3" ht="15" customHeight="1">
      <c r="A31" s="99" t="s">
        <v>42</v>
      </c>
      <c r="B31" s="29">
        <f>+B32+B33</f>
        <v>0</v>
      </c>
      <c r="C31" s="169"/>
    </row>
    <row r="32" spans="1:3" ht="15" customHeight="1">
      <c r="A32" s="100" t="s">
        <v>48</v>
      </c>
      <c r="B32" s="29">
        <f>+SUM('Passivos contratos seg. e ress.'!B16:C16)</f>
        <v>0</v>
      </c>
      <c r="C32" s="169"/>
    </row>
    <row r="33" spans="1:3" ht="15" customHeight="1">
      <c r="A33" s="100" t="s">
        <v>49</v>
      </c>
      <c r="B33" s="29">
        <f>+B34+B35</f>
        <v>0</v>
      </c>
      <c r="C33" s="169"/>
    </row>
    <row r="34" spans="1:3" ht="15" customHeight="1">
      <c r="A34" s="101" t="s">
        <v>50</v>
      </c>
      <c r="B34" s="29">
        <f>+SUM('Passivos contratos seg. e ress.'!D16:E16)</f>
        <v>0</v>
      </c>
      <c r="C34" s="169"/>
    </row>
    <row r="35" spans="1:3" ht="15" customHeight="1">
      <c r="A35" s="101" t="s">
        <v>51</v>
      </c>
      <c r="B35" s="29">
        <f>+SUM('Passivos contratos seg. e ress.'!F16:G16)</f>
        <v>0</v>
      </c>
      <c r="C35" s="169"/>
    </row>
    <row r="36" spans="1:3" ht="15" customHeight="1">
      <c r="A36" s="113" t="s">
        <v>73</v>
      </c>
      <c r="B36" s="29">
        <f>+B37+B41</f>
        <v>0</v>
      </c>
      <c r="C36" s="169"/>
    </row>
    <row r="37" spans="1:3" ht="15" customHeight="1">
      <c r="A37" s="114" t="s">
        <v>48</v>
      </c>
      <c r="B37" s="29">
        <f>+B38+B39+B40</f>
        <v>0</v>
      </c>
      <c r="C37" s="169"/>
    </row>
    <row r="38" spans="1:3" ht="15" customHeight="1">
      <c r="A38" s="131" t="s">
        <v>50</v>
      </c>
      <c r="B38" s="29">
        <f>+SUM('Passivos contratos seg. e ress.'!H16:I16)</f>
        <v>0</v>
      </c>
      <c r="C38" s="169"/>
    </row>
    <row r="39" spans="1:3" ht="15" customHeight="1">
      <c r="A39" s="131" t="s">
        <v>51</v>
      </c>
      <c r="B39" s="29">
        <f>+SUM('Passivos contratos seg. e ress.'!J16:K16)</f>
        <v>0</v>
      </c>
      <c r="C39" s="169"/>
    </row>
    <row r="40" spans="1:3" ht="15" customHeight="1">
      <c r="A40" s="97" t="s">
        <v>74</v>
      </c>
      <c r="B40" s="29">
        <f>+SUM('Passivos contratos seg. e ress.'!L16:M16)</f>
        <v>0</v>
      </c>
      <c r="C40" s="143"/>
    </row>
    <row r="41" spans="1:3" ht="15" customHeight="1">
      <c r="A41" s="114" t="s">
        <v>49</v>
      </c>
      <c r="B41" s="29">
        <f>+B42+B43</f>
        <v>0</v>
      </c>
      <c r="C41" s="169"/>
    </row>
    <row r="42" spans="1:3" ht="15" customHeight="1">
      <c r="A42" s="131" t="s">
        <v>50</v>
      </c>
      <c r="B42" s="29">
        <f>+SUM('Passivos contratos seg. e ress.'!N16:O16)</f>
        <v>0</v>
      </c>
      <c r="C42" s="169"/>
    </row>
    <row r="43" spans="1:3" ht="15" customHeight="1">
      <c r="A43" s="131" t="s">
        <v>51</v>
      </c>
      <c r="B43" s="29">
        <f>+SUM('Passivos contratos seg. e ress.'!P16:Q16)</f>
        <v>0</v>
      </c>
      <c r="C43" s="169"/>
    </row>
    <row r="44" spans="1:3" ht="15" customHeight="1">
      <c r="A44" s="99" t="s">
        <v>78</v>
      </c>
      <c r="B44" s="29">
        <f>+SUM('Passivos contratos seg. e ress.'!AB16:AC16)</f>
        <v>0</v>
      </c>
      <c r="C44" s="169"/>
    </row>
    <row r="45" spans="1:3" ht="15" customHeight="1">
      <c r="A45" s="98" t="s">
        <v>79</v>
      </c>
      <c r="B45" s="29">
        <f>+B46+B47+B48</f>
        <v>0</v>
      </c>
      <c r="C45" s="169"/>
    </row>
    <row r="46" spans="1:3" ht="15" customHeight="1">
      <c r="A46" s="99" t="s">
        <v>42</v>
      </c>
      <c r="B46" s="29">
        <f>+SUM('Passivos contratos seg. e ress.'!AE11:AF11)</f>
        <v>0</v>
      </c>
      <c r="C46" s="169"/>
    </row>
    <row r="47" spans="1:3" ht="15" customHeight="1">
      <c r="A47" s="113" t="s">
        <v>43</v>
      </c>
      <c r="B47" s="29">
        <f>+SUM('Passivos contratos seg. e ress.'!AG11:AH11)</f>
        <v>0</v>
      </c>
      <c r="C47" s="169"/>
    </row>
    <row r="48" spans="1:3" ht="15" customHeight="1">
      <c r="A48" s="113" t="s">
        <v>80</v>
      </c>
      <c r="B48" s="29">
        <f>+SUM('Passivos contratos seg. e ress.'!AI11:AJ11)</f>
        <v>0</v>
      </c>
      <c r="C48" s="169"/>
    </row>
    <row r="49" spans="1:3" ht="15" customHeight="1">
      <c r="A49" s="98" t="s">
        <v>81</v>
      </c>
      <c r="B49" s="29">
        <f>+B50+B51+B52</f>
        <v>0</v>
      </c>
      <c r="C49" s="169"/>
    </row>
    <row r="50" spans="1:3" ht="15" customHeight="1">
      <c r="A50" s="99" t="s">
        <v>42</v>
      </c>
      <c r="B50" s="29">
        <f>+SUM('Passivos contratos seg. e ress.'!AE16:AF16)</f>
        <v>0</v>
      </c>
      <c r="C50" s="169"/>
    </row>
    <row r="51" spans="1:3" ht="15" customHeight="1">
      <c r="A51" s="113" t="s">
        <v>43</v>
      </c>
      <c r="B51" s="29">
        <f>+SUM('Passivos contratos seg. e ress.'!AG16:AH16)</f>
        <v>0</v>
      </c>
      <c r="C51" s="169"/>
    </row>
    <row r="52" spans="1:3" ht="15" customHeight="1">
      <c r="A52" s="113" t="s">
        <v>82</v>
      </c>
      <c r="B52" s="29">
        <f>+SUM('Passivos contratos seg. e ress.'!AI16:AJ16)</f>
        <v>0</v>
      </c>
      <c r="C52" s="169"/>
    </row>
    <row r="53" spans="1:3" ht="30" customHeight="1">
      <c r="A53" s="71" t="s">
        <v>83</v>
      </c>
      <c r="B53" s="29">
        <f>SUM(B54:B55)</f>
        <v>0</v>
      </c>
      <c r="C53" s="169"/>
    </row>
    <row r="54" spans="1:3" ht="15" customHeight="1">
      <c r="A54" s="73" t="s">
        <v>84</v>
      </c>
      <c r="B54" s="67"/>
      <c r="C54" s="169"/>
    </row>
    <row r="55" spans="1:3" ht="15" customHeight="1">
      <c r="A55" s="73" t="s">
        <v>85</v>
      </c>
      <c r="B55" s="67"/>
      <c r="C55" s="169"/>
    </row>
    <row r="56" spans="1:3" ht="15" customHeight="1">
      <c r="A56" s="68" t="s">
        <v>86</v>
      </c>
      <c r="B56" s="29">
        <f>SUM(B57:B61)</f>
        <v>0</v>
      </c>
      <c r="C56" s="169"/>
    </row>
    <row r="57" spans="1:3" ht="15" customHeight="1">
      <c r="A57" s="73" t="s">
        <v>28</v>
      </c>
      <c r="B57" s="67"/>
      <c r="C57" s="169"/>
    </row>
    <row r="58" spans="1:3" ht="15" customHeight="1">
      <c r="A58" s="73" t="s">
        <v>87</v>
      </c>
      <c r="B58" s="67"/>
      <c r="C58" s="169"/>
    </row>
    <row r="59" spans="1:3" ht="15" customHeight="1">
      <c r="A59" s="73" t="s">
        <v>88</v>
      </c>
      <c r="B59" s="67"/>
      <c r="C59" s="169"/>
    </row>
    <row r="60" spans="1:3" ht="15" customHeight="1">
      <c r="A60" s="73" t="s">
        <v>89</v>
      </c>
      <c r="B60" s="67"/>
      <c r="C60" s="169"/>
    </row>
    <row r="61" spans="1:3" ht="15" customHeight="1">
      <c r="A61" s="73" t="s">
        <v>25</v>
      </c>
      <c r="B61" s="67"/>
      <c r="C61" s="142"/>
    </row>
    <row r="62" spans="1:3" ht="15" customHeight="1">
      <c r="A62" s="25" t="s">
        <v>90</v>
      </c>
      <c r="B62" s="67"/>
      <c r="C62" s="142"/>
    </row>
    <row r="63" spans="1:3" ht="15" customHeight="1">
      <c r="A63" s="66" t="s">
        <v>91</v>
      </c>
      <c r="B63" s="29">
        <f>SUM(B64:B66)</f>
        <v>0</v>
      </c>
      <c r="C63" s="142"/>
    </row>
    <row r="64" spans="1:3" ht="15" customHeight="1">
      <c r="A64" s="84" t="s">
        <v>92</v>
      </c>
      <c r="B64" s="67"/>
      <c r="C64" s="142"/>
    </row>
    <row r="65" spans="1:3" ht="15" customHeight="1">
      <c r="A65" s="73" t="s">
        <v>93</v>
      </c>
      <c r="B65" s="67"/>
      <c r="C65" s="142"/>
    </row>
    <row r="66" spans="1:3" ht="15" customHeight="1">
      <c r="A66" s="73" t="s">
        <v>94</v>
      </c>
      <c r="B66" s="67"/>
      <c r="C66" s="142"/>
    </row>
    <row r="67" spans="1:3" ht="15" customHeight="1">
      <c r="A67" s="68" t="s">
        <v>95</v>
      </c>
      <c r="B67" s="29">
        <f>SUM(B68:B69)</f>
        <v>0</v>
      </c>
      <c r="C67" s="142"/>
    </row>
    <row r="68" spans="1:3" ht="15" customHeight="1">
      <c r="A68" s="73" t="s">
        <v>96</v>
      </c>
      <c r="B68" s="67"/>
      <c r="C68" s="142"/>
    </row>
    <row r="69" spans="1:3" ht="15" customHeight="1">
      <c r="A69" s="73" t="s">
        <v>97</v>
      </c>
      <c r="B69" s="67"/>
      <c r="C69" s="142"/>
    </row>
    <row r="70" spans="1:3" ht="15" customHeight="1">
      <c r="A70" s="66" t="s">
        <v>65</v>
      </c>
      <c r="B70" s="67"/>
      <c r="C70" s="142"/>
    </row>
    <row r="71" spans="1:3" ht="15" customHeight="1">
      <c r="A71" s="68" t="s">
        <v>98</v>
      </c>
      <c r="B71" s="67"/>
      <c r="C71" s="142"/>
    </row>
    <row r="72" spans="1:3" ht="15" customHeight="1">
      <c r="A72" s="66" t="s">
        <v>99</v>
      </c>
      <c r="B72" s="67"/>
      <c r="C72" s="147"/>
    </row>
    <row r="73" spans="1:3" ht="15" customHeight="1">
      <c r="A73" s="66" t="s">
        <v>100</v>
      </c>
      <c r="B73" s="67"/>
      <c r="C73" s="142"/>
    </row>
    <row r="74" spans="1:3" ht="15" customHeight="1">
      <c r="A74" s="6" t="s">
        <v>101</v>
      </c>
      <c r="B74" s="161">
        <f>+B7+B30+B45+B49+B53+B56+B62+B63+B67+B70+B71+B72+B73</f>
        <v>0</v>
      </c>
      <c r="C74" s="155"/>
    </row>
    <row r="75" spans="1:3" ht="15" customHeight="1">
      <c r="A75" s="7" t="s">
        <v>102</v>
      </c>
      <c r="B75" s="72"/>
      <c r="C75" s="142"/>
    </row>
    <row r="76" spans="1:3" ht="15" customHeight="1">
      <c r="A76" s="25" t="s">
        <v>103</v>
      </c>
      <c r="B76" s="29">
        <f>+'Dem. variações do capital'!B39</f>
        <v>0</v>
      </c>
      <c r="C76" s="142"/>
    </row>
    <row r="77" spans="1:3" ht="15" customHeight="1">
      <c r="A77" s="68" t="s">
        <v>104</v>
      </c>
      <c r="B77" s="29">
        <f>+'Dem. variações do capital'!C39</f>
        <v>0</v>
      </c>
      <c r="C77" s="147"/>
    </row>
    <row r="78" spans="1:3" ht="15" customHeight="1">
      <c r="A78" s="25" t="s">
        <v>105</v>
      </c>
      <c r="B78" s="29">
        <f>+'Dem. variações do capital'!D39+'Dem. variações do capital'!E39+'Dem. variações do capital'!F39</f>
        <v>0</v>
      </c>
      <c r="C78" s="142"/>
    </row>
    <row r="79" spans="1:3" ht="15" customHeight="1">
      <c r="A79" s="25" t="s">
        <v>106</v>
      </c>
      <c r="B79" s="29">
        <f>SUM(B80:B91)</f>
        <v>0</v>
      </c>
      <c r="C79" s="169"/>
    </row>
    <row r="80" spans="1:3" ht="15" customHeight="1">
      <c r="A80" s="73" t="s">
        <v>107</v>
      </c>
      <c r="B80" s="29">
        <f>+'Dem. variações do capital'!G39</f>
        <v>0</v>
      </c>
      <c r="C80" s="169"/>
    </row>
    <row r="81" spans="1:3" ht="15" customHeight="1">
      <c r="A81" s="73" t="s">
        <v>108</v>
      </c>
      <c r="B81" s="29">
        <f>+'Dem. variações do capital'!H39</f>
        <v>0</v>
      </c>
      <c r="C81" s="147"/>
    </row>
    <row r="82" spans="1:3" ht="15" customHeight="1">
      <c r="A82" s="73" t="s">
        <v>109</v>
      </c>
      <c r="B82" s="29">
        <f>+'Dem. variações do capital'!I39</f>
        <v>0</v>
      </c>
      <c r="C82" s="169"/>
    </row>
    <row r="83" spans="1:3" ht="15" customHeight="1">
      <c r="A83" s="73" t="s">
        <v>110</v>
      </c>
      <c r="B83" s="29">
        <f>+'Dem. variações do capital'!J39</f>
        <v>0</v>
      </c>
      <c r="C83" s="169"/>
    </row>
    <row r="84" spans="1:3" ht="15" customHeight="1">
      <c r="A84" s="73" t="s">
        <v>111</v>
      </c>
      <c r="B84" s="29">
        <f>+'Dem. variações do capital'!K39</f>
        <v>0</v>
      </c>
      <c r="C84" s="169"/>
    </row>
    <row r="85" spans="1:3" ht="15" customHeight="1">
      <c r="A85" s="74" t="s">
        <v>112</v>
      </c>
      <c r="B85" s="29">
        <f>+'Dem. variações do capital'!L39</f>
        <v>0</v>
      </c>
      <c r="C85" s="169"/>
    </row>
    <row r="86" spans="1:3" ht="15" customHeight="1">
      <c r="A86" s="74" t="s">
        <v>113</v>
      </c>
      <c r="B86" s="29">
        <f>+'Dem. variações do capital'!M39</f>
        <v>0</v>
      </c>
      <c r="C86" s="169"/>
    </row>
    <row r="87" spans="1:3" ht="15.75" customHeight="1">
      <c r="A87" s="74" t="s">
        <v>114</v>
      </c>
      <c r="B87" s="29">
        <f>+'Dem. variações do capital'!N39</f>
        <v>0</v>
      </c>
      <c r="C87" s="147"/>
    </row>
    <row r="88" spans="1:3" ht="15" customHeight="1">
      <c r="A88" s="74" t="s">
        <v>115</v>
      </c>
      <c r="B88" s="29">
        <f>+'Dem. variações do capital'!O39</f>
        <v>0</v>
      </c>
      <c r="C88" s="147"/>
    </row>
    <row r="89" spans="1:3" ht="15" customHeight="1">
      <c r="A89" s="74" t="s">
        <v>116</v>
      </c>
      <c r="B89" s="29">
        <f>+'Dem. variações do capital'!P39</f>
        <v>0</v>
      </c>
      <c r="C89" s="169"/>
    </row>
    <row r="90" spans="1:3" ht="15" customHeight="1">
      <c r="A90" s="74" t="s">
        <v>117</v>
      </c>
      <c r="B90" s="29">
        <f>+'Dem. variações do capital'!Q39</f>
        <v>0</v>
      </c>
      <c r="C90" s="169"/>
    </row>
    <row r="91" spans="1:3" ht="15" customHeight="1">
      <c r="A91" s="74" t="s">
        <v>118</v>
      </c>
      <c r="B91" s="29">
        <f>+'Dem. variações do capital'!R39</f>
        <v>0</v>
      </c>
      <c r="C91" s="147"/>
    </row>
    <row r="92" spans="1:3" ht="15" customHeight="1">
      <c r="A92" s="25" t="s">
        <v>119</v>
      </c>
      <c r="B92" s="29">
        <f>+'Dem. variações do capital'!S39</f>
        <v>0</v>
      </c>
      <c r="C92" s="147"/>
    </row>
    <row r="93" spans="1:3" ht="15" customHeight="1">
      <c r="A93" s="25" t="s">
        <v>120</v>
      </c>
      <c r="B93" s="29">
        <f>+'Dem. variações do capital'!T39</f>
        <v>0</v>
      </c>
      <c r="C93" s="147"/>
    </row>
    <row r="94" spans="1:3" ht="15" customHeight="1">
      <c r="A94" s="25" t="s">
        <v>121</v>
      </c>
      <c r="B94" s="29">
        <f>+B95+B96</f>
        <v>0</v>
      </c>
      <c r="C94" s="169"/>
    </row>
    <row r="95" spans="1:3" ht="15" customHeight="1">
      <c r="A95" s="74" t="s">
        <v>122</v>
      </c>
      <c r="B95" s="29">
        <f>+'Dem. variações do capital'!U39</f>
        <v>0</v>
      </c>
      <c r="C95" s="169"/>
    </row>
    <row r="96" spans="1:3" ht="15" customHeight="1">
      <c r="A96" s="74" t="s">
        <v>123</v>
      </c>
      <c r="B96" s="29">
        <f>+'Dem. variações do capital'!V39</f>
        <v>0</v>
      </c>
      <c r="C96" s="169"/>
    </row>
    <row r="97" spans="1:3" ht="15" customHeight="1">
      <c r="A97" s="25" t="s">
        <v>124</v>
      </c>
      <c r="B97" s="29">
        <f>+'Dem. variações do capital'!W39</f>
        <v>0</v>
      </c>
      <c r="C97" s="147"/>
    </row>
    <row r="98" spans="1:3" ht="15" customHeight="1">
      <c r="A98" s="25" t="s">
        <v>125</v>
      </c>
      <c r="B98" s="29">
        <f>B99+B100+B101+B102</f>
        <v>0</v>
      </c>
      <c r="C98" s="169"/>
    </row>
    <row r="99" spans="1:3" ht="15" customHeight="1">
      <c r="A99" s="73" t="s">
        <v>126</v>
      </c>
      <c r="B99" s="29">
        <f>+'Dem. variações do capital'!X39</f>
        <v>0</v>
      </c>
      <c r="C99" s="169"/>
    </row>
    <row r="100" spans="1:3" ht="15" customHeight="1">
      <c r="A100" s="73" t="s">
        <v>127</v>
      </c>
      <c r="B100" s="29">
        <f>+'Dem. variações do capital'!Y39</f>
        <v>0</v>
      </c>
      <c r="C100" s="169"/>
    </row>
    <row r="101" spans="1:3" ht="15" customHeight="1">
      <c r="A101" s="73" t="s">
        <v>128</v>
      </c>
      <c r="B101" s="29">
        <f>+'Dem. variações do capital'!Z39</f>
        <v>0</v>
      </c>
      <c r="C101" s="169"/>
    </row>
    <row r="102" spans="1:3" ht="15" customHeight="1">
      <c r="A102" s="73" t="s">
        <v>125</v>
      </c>
      <c r="B102" s="29">
        <f>+'Dem. variações do capital'!AA39</f>
        <v>0</v>
      </c>
      <c r="C102" s="169"/>
    </row>
    <row r="103" spans="1:3" ht="15" customHeight="1">
      <c r="A103" s="25" t="s">
        <v>129</v>
      </c>
      <c r="B103" s="29">
        <f>+'Dem. variações do capital'!AB39</f>
        <v>0</v>
      </c>
      <c r="C103" s="169"/>
    </row>
    <row r="104" spans="1:3" ht="15" customHeight="1">
      <c r="A104" s="25" t="s">
        <v>130</v>
      </c>
      <c r="B104" s="29">
        <f>+'Demonstração dos resultados'!E52</f>
        <v>0</v>
      </c>
      <c r="C104" s="169"/>
    </row>
    <row r="105" spans="1:3" ht="15" customHeight="1">
      <c r="A105" s="7" t="s">
        <v>131</v>
      </c>
      <c r="B105" s="161">
        <f>+B76-B77+B78+B79+B92+B93+B94+B97+B98+B103+B104</f>
        <v>0</v>
      </c>
      <c r="C105" s="169"/>
    </row>
    <row r="106" spans="1:3" ht="15" customHeight="1">
      <c r="A106" s="7" t="s">
        <v>132</v>
      </c>
      <c r="B106" s="161">
        <f>+B105+B74</f>
        <v>0</v>
      </c>
      <c r="C106" s="169"/>
    </row>
    <row r="107" spans="1:3" ht="15" customHeight="1"/>
    <row r="108" spans="1:3" ht="15" customHeight="1"/>
    <row r="109" spans="1:3" ht="15" customHeight="1">
      <c r="B109" s="7"/>
    </row>
  </sheetData>
  <sheetProtection password="C69E" sheet="1" objects="1" scenarios="1"/>
  <customSheetViews>
    <customSheetView guid="{84D3E2DF-28A6-47FC-805B-47962D6563D3}" showGridLines="0" showRuler="0" topLeftCell="A28">
      <selection activeCell="D63" sqref="D63"/>
      <pageMargins left="0" right="0" top="0" bottom="0" header="0" footer="0"/>
      <pageSetup paperSize="9" orientation="portrait" r:id="rId1"/>
      <headerFooter alignWithMargins="0"/>
    </customSheetView>
  </customSheetViews>
  <phoneticPr fontId="0" type="noConversion"/>
  <dataValidations count="1">
    <dataValidation type="decimal" allowBlank="1" showInputMessage="1" showErrorMessage="1" errorTitle="Activo Bruto" error="Esta célula deverá conter um valor numérico" sqref="B54:B55 B64:B66 B57:B62 B9 B11:B12 B15:B17 B27:B29 B68:B73 B38:B40 B19:B20 B23:B25 B32 B34:B35 B42:B52" xr:uid="{00000000-0002-0000-0200-000000000000}">
      <formula1>-9.99999999999999E+76</formula1>
      <formula2>9.99999999999999E+69</formula2>
    </dataValidation>
  </dataValidations>
  <pageMargins left="0.75" right="0.75" top="1" bottom="1" header="0" footer="0"/>
  <pageSetup paperSize="9" orientation="portrait" r:id="rId2"/>
  <headerFooter alignWithMargins="0"/>
  <ignoredErrors>
    <ignoredError sqref="B1:B6" unlockedFormula="1"/>
    <ignoredError sqref="B9 B32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5">
    <pageSetUpPr fitToPage="1"/>
  </sheetPr>
  <dimension ref="A1:AE39"/>
  <sheetViews>
    <sheetView showGridLines="0" zoomScaleNormal="100" workbookViewId="0"/>
  </sheetViews>
  <sheetFormatPr defaultColWidth="9.28515625" defaultRowHeight="10.15"/>
  <cols>
    <col min="1" max="1" width="93.28515625" style="2" bestFit="1" customWidth="1"/>
    <col min="2" max="30" width="16.7109375" style="2" customWidth="1"/>
    <col min="31" max="16384" width="9.28515625" style="2"/>
  </cols>
  <sheetData>
    <row r="1" spans="1:31" ht="12.75" customHeight="1">
      <c r="A1" s="20" t="s">
        <v>133</v>
      </c>
      <c r="B1"/>
      <c r="C1"/>
      <c r="D1"/>
      <c r="E1"/>
      <c r="F1"/>
      <c r="G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31" ht="12.75" customHeight="1">
      <c r="A2" s="42" t="s">
        <v>1</v>
      </c>
      <c r="B2" s="43" t="str">
        <f>IF(+Cabeçalho!B2=0,"",Cabeçalho!B2)</f>
        <v/>
      </c>
      <c r="F2" s="1"/>
      <c r="J2" s="32"/>
      <c r="R2" s="9"/>
      <c r="S2" s="9"/>
      <c r="T2" s="9"/>
    </row>
    <row r="3" spans="1:31" ht="12.75" customHeight="1">
      <c r="A3" s="42" t="s">
        <v>2</v>
      </c>
      <c r="B3" s="61" t="str">
        <f>IF(+Cabeçalho!B3=0,"",Cabeçalho!B3)</f>
        <v/>
      </c>
      <c r="F3" s="1"/>
      <c r="J3" s="32"/>
      <c r="R3" s="9"/>
      <c r="S3" s="9"/>
      <c r="T3" s="9"/>
    </row>
    <row r="4" spans="1:31" ht="12.75" customHeight="1">
      <c r="A4" s="20" t="s">
        <v>10</v>
      </c>
      <c r="F4" s="1"/>
      <c r="H4" s="91"/>
      <c r="N4" s="92"/>
      <c r="O4" s="92"/>
      <c r="P4" s="91"/>
      <c r="R4" s="91"/>
      <c r="S4" s="91"/>
      <c r="T4" s="91"/>
      <c r="W4" s="91"/>
    </row>
    <row r="5" spans="1:31" ht="36" customHeight="1">
      <c r="B5" s="4"/>
      <c r="C5" s="4"/>
      <c r="D5" s="4"/>
      <c r="E5" s="4"/>
      <c r="F5" s="10"/>
      <c r="G5" s="4"/>
      <c r="H5" s="89"/>
      <c r="I5" s="4"/>
      <c r="J5" s="4"/>
      <c r="K5" s="4"/>
      <c r="L5" s="4"/>
      <c r="M5" s="4"/>
      <c r="N5" s="89"/>
      <c r="O5" s="89"/>
      <c r="P5" s="4"/>
      <c r="Q5" s="4"/>
      <c r="R5" s="89"/>
      <c r="S5" s="89"/>
      <c r="T5" s="89"/>
      <c r="U5" s="4"/>
      <c r="V5" s="4"/>
      <c r="W5" s="89"/>
      <c r="X5" s="4"/>
      <c r="Y5" s="4"/>
      <c r="Z5" s="4"/>
      <c r="AA5" s="4"/>
      <c r="AB5" s="4"/>
      <c r="AC5" s="4"/>
      <c r="AD5" s="4"/>
    </row>
    <row r="6" spans="1:31" s="7" customFormat="1" ht="24.6" customHeight="1">
      <c r="A6" s="196" t="s">
        <v>134</v>
      </c>
      <c r="B6" s="197" t="s">
        <v>135</v>
      </c>
      <c r="C6" s="199" t="s">
        <v>136</v>
      </c>
      <c r="D6" s="200" t="s">
        <v>105</v>
      </c>
      <c r="E6" s="201"/>
      <c r="F6" s="202"/>
      <c r="G6" s="188" t="s">
        <v>106</v>
      </c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90"/>
      <c r="S6" s="194" t="s">
        <v>119</v>
      </c>
      <c r="T6" s="194" t="s">
        <v>120</v>
      </c>
      <c r="U6" s="187" t="s">
        <v>121</v>
      </c>
      <c r="V6" s="187"/>
      <c r="W6" s="185" t="s">
        <v>124</v>
      </c>
      <c r="X6" s="191" t="s">
        <v>125</v>
      </c>
      <c r="Y6" s="192"/>
      <c r="Z6" s="192"/>
      <c r="AA6" s="193"/>
      <c r="AB6" s="185" t="s">
        <v>129</v>
      </c>
      <c r="AC6" s="185" t="s">
        <v>130</v>
      </c>
      <c r="AD6" s="185" t="s">
        <v>137</v>
      </c>
    </row>
    <row r="7" spans="1:31" ht="71.45">
      <c r="A7" s="196"/>
      <c r="B7" s="198"/>
      <c r="C7" s="186"/>
      <c r="D7" s="52" t="s">
        <v>138</v>
      </c>
      <c r="E7" s="52" t="s">
        <v>139</v>
      </c>
      <c r="F7" s="50" t="s">
        <v>25</v>
      </c>
      <c r="G7" s="53" t="s">
        <v>107</v>
      </c>
      <c r="H7" s="54" t="s">
        <v>108</v>
      </c>
      <c r="I7" s="53" t="s">
        <v>109</v>
      </c>
      <c r="J7" s="54" t="s">
        <v>110</v>
      </c>
      <c r="K7" s="53" t="s">
        <v>111</v>
      </c>
      <c r="L7" s="53" t="s">
        <v>140</v>
      </c>
      <c r="M7" s="53" t="s">
        <v>141</v>
      </c>
      <c r="N7" s="53" t="s">
        <v>114</v>
      </c>
      <c r="O7" s="53" t="s">
        <v>115</v>
      </c>
      <c r="P7" s="53" t="s">
        <v>116</v>
      </c>
      <c r="Q7" s="53" t="s">
        <v>117</v>
      </c>
      <c r="R7" s="53" t="s">
        <v>118</v>
      </c>
      <c r="S7" s="195"/>
      <c r="T7" s="195"/>
      <c r="U7" s="53" t="s">
        <v>122</v>
      </c>
      <c r="V7" s="53" t="s">
        <v>123</v>
      </c>
      <c r="W7" s="186" t="s">
        <v>142</v>
      </c>
      <c r="X7" s="51" t="s">
        <v>126</v>
      </c>
      <c r="Y7" s="53" t="s">
        <v>127</v>
      </c>
      <c r="Z7" s="53" t="s">
        <v>128</v>
      </c>
      <c r="AA7" s="53" t="s">
        <v>125</v>
      </c>
      <c r="AB7" s="232"/>
      <c r="AC7" s="186"/>
      <c r="AD7" s="186"/>
    </row>
    <row r="8" spans="1:31" ht="15" customHeight="1">
      <c r="A8" s="75" t="s">
        <v>143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61">
        <f>SUM(B8,D8:AC8)-C8</f>
        <v>0</v>
      </c>
    </row>
    <row r="9" spans="1:31" ht="15" customHeight="1">
      <c r="A9" s="76" t="s">
        <v>144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161">
        <f t="shared" ref="AD9:AD39" si="0">SUM(B9,D9:AC9)-C9</f>
        <v>0</v>
      </c>
    </row>
    <row r="10" spans="1:31" ht="15" customHeight="1">
      <c r="A10" s="3" t="s">
        <v>145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161">
        <f t="shared" si="0"/>
        <v>0</v>
      </c>
    </row>
    <row r="11" spans="1:31" ht="15" customHeight="1">
      <c r="A11" s="75" t="s">
        <v>146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61">
        <f t="shared" si="0"/>
        <v>0</v>
      </c>
    </row>
    <row r="12" spans="1:31" ht="15" customHeight="1">
      <c r="A12" s="3" t="s">
        <v>147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161">
        <f t="shared" si="0"/>
        <v>0</v>
      </c>
    </row>
    <row r="13" spans="1:31" ht="15" customHeight="1">
      <c r="A13" s="76" t="s">
        <v>148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161">
        <f t="shared" si="0"/>
        <v>0</v>
      </c>
    </row>
    <row r="14" spans="1:31" ht="15" customHeight="1">
      <c r="A14" s="36" t="s">
        <v>149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161">
        <f t="shared" si="0"/>
        <v>0</v>
      </c>
    </row>
    <row r="15" spans="1:31" ht="15" customHeight="1">
      <c r="A15" s="36" t="s">
        <v>150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161">
        <f t="shared" si="0"/>
        <v>0</v>
      </c>
      <c r="AE15" s="90"/>
    </row>
    <row r="16" spans="1:31" ht="15" customHeight="1">
      <c r="A16" s="3" t="s">
        <v>151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161">
        <f t="shared" si="0"/>
        <v>0</v>
      </c>
    </row>
    <row r="17" spans="1:31" ht="15" customHeight="1">
      <c r="A17" s="36" t="s">
        <v>152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161">
        <f t="shared" si="0"/>
        <v>0</v>
      </c>
    </row>
    <row r="18" spans="1:31" ht="15" customHeight="1">
      <c r="A18" s="3" t="s">
        <v>153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161">
        <f t="shared" si="0"/>
        <v>0</v>
      </c>
    </row>
    <row r="19" spans="1:31" ht="15" customHeight="1">
      <c r="A19" s="76" t="s">
        <v>154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161">
        <f t="shared" si="0"/>
        <v>0</v>
      </c>
    </row>
    <row r="20" spans="1:31" ht="15" customHeight="1">
      <c r="A20" s="3" t="s">
        <v>155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161">
        <f t="shared" si="0"/>
        <v>0</v>
      </c>
    </row>
    <row r="21" spans="1:31" ht="15" customHeight="1">
      <c r="A21" s="3" t="s">
        <v>156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161">
        <f t="shared" si="0"/>
        <v>0</v>
      </c>
      <c r="AE21" s="90"/>
    </row>
    <row r="22" spans="1:31" ht="15" customHeight="1">
      <c r="A22" s="3" t="s">
        <v>157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161">
        <f t="shared" si="0"/>
        <v>0</v>
      </c>
      <c r="AE22" s="90"/>
    </row>
    <row r="23" spans="1:31" ht="15" customHeight="1">
      <c r="A23" s="3" t="s">
        <v>158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161">
        <f t="shared" si="0"/>
        <v>0</v>
      </c>
    </row>
    <row r="24" spans="1:31" ht="15" customHeight="1">
      <c r="A24" s="3" t="s">
        <v>159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161">
        <f t="shared" si="0"/>
        <v>0</v>
      </c>
    </row>
    <row r="25" spans="1:31" ht="15" customHeight="1">
      <c r="A25" s="3" t="s">
        <v>118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161">
        <f t="shared" si="0"/>
        <v>0</v>
      </c>
      <c r="AE25" s="90"/>
    </row>
    <row r="26" spans="1:31" ht="15" customHeight="1">
      <c r="A26" s="3" t="s">
        <v>160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161">
        <f t="shared" si="0"/>
        <v>0</v>
      </c>
      <c r="AE26" s="90"/>
    </row>
    <row r="27" spans="1:31" ht="15" customHeight="1">
      <c r="A27" s="3" t="s">
        <v>161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161">
        <f t="shared" si="0"/>
        <v>0</v>
      </c>
      <c r="AE27" s="90"/>
    </row>
    <row r="28" spans="1:31" ht="15" customHeight="1">
      <c r="A28" s="3" t="s">
        <v>162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161">
        <f t="shared" si="0"/>
        <v>0</v>
      </c>
    </row>
    <row r="29" spans="1:31" ht="15" customHeight="1">
      <c r="A29" s="25" t="s">
        <v>124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161">
        <f t="shared" si="0"/>
        <v>0</v>
      </c>
      <c r="AE29" s="90"/>
    </row>
    <row r="30" spans="1:31" ht="15" customHeight="1">
      <c r="A30" s="3" t="s">
        <v>163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161">
        <f t="shared" si="0"/>
        <v>0</v>
      </c>
    </row>
    <row r="31" spans="1:31" ht="15" customHeight="1">
      <c r="A31" s="3" t="s">
        <v>164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161">
        <f t="shared" si="0"/>
        <v>0</v>
      </c>
    </row>
    <row r="32" spans="1:31" ht="15" customHeight="1">
      <c r="A32" s="3" t="s">
        <v>165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161">
        <f t="shared" si="0"/>
        <v>0</v>
      </c>
    </row>
    <row r="33" spans="1:30" ht="15" customHeight="1">
      <c r="A33" s="3" t="s">
        <v>166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161">
        <f t="shared" si="0"/>
        <v>0</v>
      </c>
    </row>
    <row r="34" spans="1:30" ht="15" customHeight="1">
      <c r="A34" s="76" t="s">
        <v>167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161">
        <f t="shared" si="0"/>
        <v>0</v>
      </c>
    </row>
    <row r="35" spans="1:30" ht="15" customHeight="1">
      <c r="A35" s="3" t="s">
        <v>168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161">
        <f t="shared" si="0"/>
        <v>0</v>
      </c>
    </row>
    <row r="36" spans="1:30" ht="15" customHeight="1">
      <c r="A36" s="75" t="s">
        <v>169</v>
      </c>
      <c r="B36" s="157">
        <f>SUM(B12:B35)</f>
        <v>0</v>
      </c>
      <c r="C36" s="157">
        <f t="shared" ref="C36:AC36" si="1">SUM(C12:C35)</f>
        <v>0</v>
      </c>
      <c r="D36" s="157">
        <f t="shared" si="1"/>
        <v>0</v>
      </c>
      <c r="E36" s="157">
        <f t="shared" si="1"/>
        <v>0</v>
      </c>
      <c r="F36" s="157">
        <f t="shared" si="1"/>
        <v>0</v>
      </c>
      <c r="G36" s="157">
        <f t="shared" si="1"/>
        <v>0</v>
      </c>
      <c r="H36" s="157">
        <f t="shared" si="1"/>
        <v>0</v>
      </c>
      <c r="I36" s="157">
        <f t="shared" si="1"/>
        <v>0</v>
      </c>
      <c r="J36" s="157">
        <f t="shared" si="1"/>
        <v>0</v>
      </c>
      <c r="K36" s="157">
        <f t="shared" si="1"/>
        <v>0</v>
      </c>
      <c r="L36" s="157">
        <f t="shared" si="1"/>
        <v>0</v>
      </c>
      <c r="M36" s="157">
        <f t="shared" si="1"/>
        <v>0</v>
      </c>
      <c r="N36" s="157">
        <f t="shared" si="1"/>
        <v>0</v>
      </c>
      <c r="O36" s="157">
        <f t="shared" si="1"/>
        <v>0</v>
      </c>
      <c r="P36" s="157">
        <f t="shared" si="1"/>
        <v>0</v>
      </c>
      <c r="Q36" s="157">
        <f t="shared" si="1"/>
        <v>0</v>
      </c>
      <c r="R36" s="157">
        <f t="shared" si="1"/>
        <v>0</v>
      </c>
      <c r="S36" s="157">
        <f t="shared" si="1"/>
        <v>0</v>
      </c>
      <c r="T36" s="157">
        <f t="shared" si="1"/>
        <v>0</v>
      </c>
      <c r="U36" s="157">
        <f t="shared" si="1"/>
        <v>0</v>
      </c>
      <c r="V36" s="157">
        <f t="shared" si="1"/>
        <v>0</v>
      </c>
      <c r="W36" s="157">
        <f t="shared" si="1"/>
        <v>0</v>
      </c>
      <c r="X36" s="157">
        <f t="shared" si="1"/>
        <v>0</v>
      </c>
      <c r="Y36" s="157">
        <f t="shared" si="1"/>
        <v>0</v>
      </c>
      <c r="Z36" s="157">
        <f t="shared" si="1"/>
        <v>0</v>
      </c>
      <c r="AA36" s="157">
        <f t="shared" si="1"/>
        <v>0</v>
      </c>
      <c r="AB36" s="157">
        <f t="shared" si="1"/>
        <v>0</v>
      </c>
      <c r="AC36" s="157">
        <f t="shared" si="1"/>
        <v>0</v>
      </c>
      <c r="AD36" s="161">
        <f t="shared" si="0"/>
        <v>0</v>
      </c>
    </row>
    <row r="37" spans="1:30" ht="15" customHeight="1">
      <c r="A37" s="3" t="s">
        <v>170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161">
        <f t="shared" si="0"/>
        <v>0</v>
      </c>
    </row>
    <row r="38" spans="1:30" ht="15" customHeight="1">
      <c r="A38" s="3" t="s">
        <v>171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161">
        <f t="shared" si="0"/>
        <v>0</v>
      </c>
    </row>
    <row r="39" spans="1:30" ht="15" customHeight="1">
      <c r="A39" s="75" t="s">
        <v>172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61">
        <f t="shared" si="0"/>
        <v>0</v>
      </c>
    </row>
  </sheetData>
  <sheetProtection password="C69E" sheet="1" objects="1" scenarios="1"/>
  <customSheetViews>
    <customSheetView guid="{84D3E2DF-28A6-47FC-805B-47962D6563D3}" showGridLines="0" showRuler="0" topLeftCell="A10">
      <selection activeCell="H6" sqref="H6"/>
      <pageMargins left="0" right="0" top="0" bottom="0" header="0" footer="0"/>
      <pageSetup paperSize="9" orientation="portrait" r:id="rId1"/>
      <headerFooter alignWithMargins="0"/>
    </customSheetView>
  </customSheetViews>
  <mergeCells count="13">
    <mergeCell ref="A6:A7"/>
    <mergeCell ref="B6:B7"/>
    <mergeCell ref="C6:C7"/>
    <mergeCell ref="D6:F6"/>
    <mergeCell ref="S6:S7"/>
    <mergeCell ref="AC6:AC7"/>
    <mergeCell ref="U6:V6"/>
    <mergeCell ref="AD6:AD7"/>
    <mergeCell ref="G6:R6"/>
    <mergeCell ref="X6:AA6"/>
    <mergeCell ref="AB6:AB7"/>
    <mergeCell ref="W6:W7"/>
    <mergeCell ref="T6:T7"/>
  </mergeCells>
  <phoneticPr fontId="0" type="noConversion"/>
  <dataValidations count="1">
    <dataValidation type="decimal" allowBlank="1" showInputMessage="1" showErrorMessage="1" errorTitle="Contas Extrapatrimoniais" error="Esta célula deverá conter um valor numérico" sqref="C8:AC35 B7:B35 B37:AC39" xr:uid="{00000000-0002-0000-0300-000000000000}">
      <formula1>-9.99999999999999E+76</formula1>
      <formula2>9.99999999999999E+69</formula2>
    </dataValidation>
  </dataValidations>
  <pageMargins left="0.21" right="0.75" top="1" bottom="1" header="0" footer="0"/>
  <pageSetup paperSize="9" scale="44" orientation="landscape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AL43"/>
  <sheetViews>
    <sheetView showGridLines="0" workbookViewId="0"/>
  </sheetViews>
  <sheetFormatPr defaultColWidth="9.28515625" defaultRowHeight="10.15"/>
  <cols>
    <col min="1" max="1" width="56" style="25" bestFit="1" customWidth="1"/>
    <col min="2" max="19" width="15.7109375" style="25" customWidth="1"/>
    <col min="20" max="20" width="4.28515625" style="25" customWidth="1"/>
    <col min="21" max="38" width="15.7109375" style="25" customWidth="1"/>
    <col min="39" max="39" width="2.7109375" style="25" customWidth="1"/>
    <col min="40" max="43" width="18.7109375" style="25" customWidth="1"/>
    <col min="44" max="16384" width="9.28515625" style="25"/>
  </cols>
  <sheetData>
    <row r="1" spans="1:38">
      <c r="A1" s="80" t="s">
        <v>173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3"/>
      <c r="T1" s="80"/>
    </row>
    <row r="2" spans="1:38">
      <c r="A2" s="63" t="s">
        <v>1</v>
      </c>
      <c r="B2" s="64" t="str">
        <f>IF(+Cabeçalho!B2=0,"",Cabeçalho!B2)</f>
        <v/>
      </c>
      <c r="C2" s="80"/>
      <c r="D2" s="80"/>
      <c r="E2" s="80"/>
      <c r="F2" s="80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34"/>
      <c r="T2" s="63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H2" s="136"/>
      <c r="AI2" s="136"/>
      <c r="AJ2" s="136"/>
    </row>
    <row r="3" spans="1:38">
      <c r="A3" s="63" t="s">
        <v>2</v>
      </c>
      <c r="B3" s="65" t="str">
        <f>IF(+Cabeçalho!B3=0,"",Cabeçalho!B3)</f>
        <v/>
      </c>
      <c r="C3" s="80"/>
      <c r="D3" s="80"/>
      <c r="E3" s="80"/>
      <c r="F3" s="80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96"/>
      <c r="T3" s="63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H3" s="136"/>
      <c r="AI3" s="136"/>
      <c r="AJ3" s="136"/>
    </row>
    <row r="4" spans="1:38">
      <c r="A4" s="7" t="s">
        <v>10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H4" s="136"/>
      <c r="AI4" s="136"/>
      <c r="AJ4" s="136"/>
    </row>
    <row r="5" spans="1:38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H5" s="136"/>
      <c r="AI5" s="136"/>
      <c r="AJ5" s="136"/>
    </row>
    <row r="6" spans="1:38" ht="15" customHeight="1">
      <c r="A6" s="203" t="s">
        <v>174</v>
      </c>
      <c r="B6" s="204" t="s">
        <v>174</v>
      </c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150"/>
      <c r="U6" s="220" t="s">
        <v>175</v>
      </c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2"/>
    </row>
    <row r="7" spans="1:38" ht="15" customHeight="1">
      <c r="A7" s="203"/>
      <c r="B7" s="215" t="s">
        <v>176</v>
      </c>
      <c r="C7" s="216"/>
      <c r="D7" s="216"/>
      <c r="E7" s="216"/>
      <c r="F7" s="216"/>
      <c r="G7" s="217"/>
      <c r="H7" s="215" t="s">
        <v>177</v>
      </c>
      <c r="I7" s="216"/>
      <c r="J7" s="216"/>
      <c r="K7" s="216"/>
      <c r="L7" s="216"/>
      <c r="M7" s="216"/>
      <c r="N7" s="216"/>
      <c r="O7" s="216"/>
      <c r="P7" s="216"/>
      <c r="Q7" s="217"/>
      <c r="R7" s="209" t="s">
        <v>178</v>
      </c>
      <c r="S7" s="210"/>
      <c r="T7" s="75"/>
      <c r="U7" s="215" t="s">
        <v>176</v>
      </c>
      <c r="V7" s="216"/>
      <c r="W7" s="216"/>
      <c r="X7" s="216"/>
      <c r="Y7" s="216"/>
      <c r="Z7" s="217"/>
      <c r="AA7" s="215" t="s">
        <v>179</v>
      </c>
      <c r="AB7" s="216"/>
      <c r="AC7" s="216"/>
      <c r="AD7" s="216"/>
      <c r="AE7" s="216"/>
      <c r="AF7" s="216"/>
      <c r="AG7" s="216"/>
      <c r="AH7" s="216"/>
      <c r="AI7" s="216"/>
      <c r="AJ7" s="217"/>
      <c r="AK7" s="223" t="s">
        <v>180</v>
      </c>
      <c r="AL7" s="223"/>
    </row>
    <row r="8" spans="1:38" ht="15" customHeight="1">
      <c r="A8" s="203"/>
      <c r="B8" s="209" t="s">
        <v>48</v>
      </c>
      <c r="C8" s="218"/>
      <c r="D8" s="205" t="s">
        <v>49</v>
      </c>
      <c r="E8" s="206"/>
      <c r="F8" s="206"/>
      <c r="G8" s="207"/>
      <c r="H8" s="205" t="s">
        <v>48</v>
      </c>
      <c r="I8" s="206"/>
      <c r="J8" s="206"/>
      <c r="K8" s="206"/>
      <c r="L8" s="206"/>
      <c r="M8" s="207"/>
      <c r="N8" s="205" t="s">
        <v>49</v>
      </c>
      <c r="O8" s="206"/>
      <c r="P8" s="206"/>
      <c r="Q8" s="207"/>
      <c r="R8" s="211"/>
      <c r="S8" s="212"/>
      <c r="T8" s="75"/>
      <c r="U8" s="220" t="s">
        <v>48</v>
      </c>
      <c r="V8" s="222"/>
      <c r="W8" s="215" t="s">
        <v>49</v>
      </c>
      <c r="X8" s="216"/>
      <c r="Y8" s="216"/>
      <c r="Z8" s="217"/>
      <c r="AA8" s="188" t="s">
        <v>48</v>
      </c>
      <c r="AB8" s="189"/>
      <c r="AC8" s="189"/>
      <c r="AD8" s="189"/>
      <c r="AE8" s="189"/>
      <c r="AF8" s="190"/>
      <c r="AG8" s="188" t="s">
        <v>49</v>
      </c>
      <c r="AH8" s="189"/>
      <c r="AI8" s="189"/>
      <c r="AJ8" s="190"/>
      <c r="AK8" s="223"/>
      <c r="AL8" s="223"/>
    </row>
    <row r="9" spans="1:38" ht="27" customHeight="1">
      <c r="A9" s="203"/>
      <c r="B9" s="213"/>
      <c r="C9" s="219"/>
      <c r="D9" s="205" t="s">
        <v>50</v>
      </c>
      <c r="E9" s="207"/>
      <c r="F9" s="205" t="s">
        <v>51</v>
      </c>
      <c r="G9" s="207"/>
      <c r="H9" s="205" t="s">
        <v>50</v>
      </c>
      <c r="I9" s="207"/>
      <c r="J9" s="205" t="s">
        <v>51</v>
      </c>
      <c r="K9" s="207"/>
      <c r="L9" s="208" t="s">
        <v>74</v>
      </c>
      <c r="M9" s="207"/>
      <c r="N9" s="205" t="s">
        <v>50</v>
      </c>
      <c r="O9" s="207"/>
      <c r="P9" s="205" t="s">
        <v>51</v>
      </c>
      <c r="Q9" s="207"/>
      <c r="R9" s="213"/>
      <c r="S9" s="214"/>
      <c r="T9" s="75"/>
      <c r="U9" s="224"/>
      <c r="V9" s="225"/>
      <c r="W9" s="215" t="s">
        <v>50</v>
      </c>
      <c r="X9" s="217"/>
      <c r="Y9" s="215" t="s">
        <v>51</v>
      </c>
      <c r="Z9" s="217"/>
      <c r="AA9" s="215" t="s">
        <v>50</v>
      </c>
      <c r="AB9" s="217"/>
      <c r="AC9" s="215" t="s">
        <v>51</v>
      </c>
      <c r="AD9" s="217"/>
      <c r="AE9" s="215" t="s">
        <v>181</v>
      </c>
      <c r="AF9" s="217"/>
      <c r="AG9" s="215" t="s">
        <v>50</v>
      </c>
      <c r="AH9" s="217"/>
      <c r="AI9" s="215" t="s">
        <v>51</v>
      </c>
      <c r="AJ9" s="217"/>
      <c r="AK9" s="223"/>
      <c r="AL9" s="223"/>
    </row>
    <row r="10" spans="1:38" ht="15" customHeight="1">
      <c r="A10" s="203"/>
      <c r="B10" s="55" t="s">
        <v>182</v>
      </c>
      <c r="C10" s="55" t="s">
        <v>183</v>
      </c>
      <c r="D10" s="55" t="s">
        <v>182</v>
      </c>
      <c r="E10" s="55" t="s">
        <v>183</v>
      </c>
      <c r="F10" s="55" t="s">
        <v>182</v>
      </c>
      <c r="G10" s="55" t="s">
        <v>183</v>
      </c>
      <c r="H10" s="55" t="s">
        <v>182</v>
      </c>
      <c r="I10" s="55" t="s">
        <v>183</v>
      </c>
      <c r="J10" s="55" t="s">
        <v>182</v>
      </c>
      <c r="K10" s="55" t="s">
        <v>183</v>
      </c>
      <c r="L10" s="55" t="s">
        <v>182</v>
      </c>
      <c r="M10" s="55" t="s">
        <v>183</v>
      </c>
      <c r="N10" s="55" t="s">
        <v>182</v>
      </c>
      <c r="O10" s="55" t="s">
        <v>183</v>
      </c>
      <c r="P10" s="55" t="s">
        <v>182</v>
      </c>
      <c r="Q10" s="55" t="s">
        <v>183</v>
      </c>
      <c r="R10" s="55" t="s">
        <v>182</v>
      </c>
      <c r="S10" s="55" t="s">
        <v>183</v>
      </c>
      <c r="T10" s="150"/>
      <c r="U10" s="55" t="s">
        <v>182</v>
      </c>
      <c r="V10" s="55" t="s">
        <v>183</v>
      </c>
      <c r="W10" s="55" t="s">
        <v>182</v>
      </c>
      <c r="X10" s="55" t="s">
        <v>183</v>
      </c>
      <c r="Y10" s="55" t="s">
        <v>182</v>
      </c>
      <c r="Z10" s="55" t="s">
        <v>183</v>
      </c>
      <c r="AA10" s="55" t="s">
        <v>182</v>
      </c>
      <c r="AB10" s="55" t="s">
        <v>183</v>
      </c>
      <c r="AC10" s="55" t="s">
        <v>182</v>
      </c>
      <c r="AD10" s="55" t="s">
        <v>183</v>
      </c>
      <c r="AE10" s="55" t="s">
        <v>182</v>
      </c>
      <c r="AF10" s="55" t="s">
        <v>183</v>
      </c>
      <c r="AG10" s="55" t="s">
        <v>182</v>
      </c>
      <c r="AH10" s="55" t="s">
        <v>183</v>
      </c>
      <c r="AI10" s="55" t="s">
        <v>182</v>
      </c>
      <c r="AJ10" s="55" t="s">
        <v>183</v>
      </c>
      <c r="AK10" s="55" t="s">
        <v>182</v>
      </c>
      <c r="AL10" s="55" t="s">
        <v>183</v>
      </c>
    </row>
    <row r="11" spans="1:38" ht="14.1" customHeight="1">
      <c r="A11" s="6" t="s">
        <v>184</v>
      </c>
      <c r="B11" s="157">
        <f>SUM(B12:B15)</f>
        <v>0</v>
      </c>
      <c r="C11" s="157">
        <f t="shared" ref="C11:S11" si="0">SUM(C12:C15)</f>
        <v>0</v>
      </c>
      <c r="D11" s="157">
        <f t="shared" si="0"/>
        <v>0</v>
      </c>
      <c r="E11" s="157">
        <f t="shared" si="0"/>
        <v>0</v>
      </c>
      <c r="F11" s="157">
        <f t="shared" si="0"/>
        <v>0</v>
      </c>
      <c r="G11" s="157">
        <f t="shared" si="0"/>
        <v>0</v>
      </c>
      <c r="H11" s="157">
        <f t="shared" si="0"/>
        <v>0</v>
      </c>
      <c r="I11" s="157">
        <f t="shared" si="0"/>
        <v>0</v>
      </c>
      <c r="J11" s="157">
        <f t="shared" si="0"/>
        <v>0</v>
      </c>
      <c r="K11" s="157">
        <f t="shared" si="0"/>
        <v>0</v>
      </c>
      <c r="L11" s="157">
        <f t="shared" si="0"/>
        <v>0</v>
      </c>
      <c r="M11" s="157">
        <f t="shared" si="0"/>
        <v>0</v>
      </c>
      <c r="N11" s="157">
        <f t="shared" si="0"/>
        <v>0</v>
      </c>
      <c r="O11" s="157">
        <f t="shared" si="0"/>
        <v>0</v>
      </c>
      <c r="P11" s="157">
        <f t="shared" si="0"/>
        <v>0</v>
      </c>
      <c r="Q11" s="157">
        <f t="shared" si="0"/>
        <v>0</v>
      </c>
      <c r="R11" s="157">
        <f t="shared" si="0"/>
        <v>0</v>
      </c>
      <c r="S11" s="157">
        <f t="shared" si="0"/>
        <v>0</v>
      </c>
      <c r="T11" s="6"/>
      <c r="U11" s="157">
        <f t="shared" ref="U11:AL11" si="1">SUM(U12:U15)</f>
        <v>0</v>
      </c>
      <c r="V11" s="157">
        <f t="shared" si="1"/>
        <v>0</v>
      </c>
      <c r="W11" s="157">
        <f t="shared" si="1"/>
        <v>0</v>
      </c>
      <c r="X11" s="157">
        <f t="shared" si="1"/>
        <v>0</v>
      </c>
      <c r="Y11" s="157">
        <f t="shared" si="1"/>
        <v>0</v>
      </c>
      <c r="Z11" s="157">
        <f t="shared" si="1"/>
        <v>0</v>
      </c>
      <c r="AA11" s="157">
        <f t="shared" si="1"/>
        <v>0</v>
      </c>
      <c r="AB11" s="157">
        <f t="shared" si="1"/>
        <v>0</v>
      </c>
      <c r="AC11" s="157">
        <f t="shared" si="1"/>
        <v>0</v>
      </c>
      <c r="AD11" s="157">
        <f t="shared" si="1"/>
        <v>0</v>
      </c>
      <c r="AE11" s="157">
        <f t="shared" si="1"/>
        <v>0</v>
      </c>
      <c r="AF11" s="157">
        <f t="shared" si="1"/>
        <v>0</v>
      </c>
      <c r="AG11" s="157">
        <f t="shared" si="1"/>
        <v>0</v>
      </c>
      <c r="AH11" s="157">
        <f t="shared" si="1"/>
        <v>0</v>
      </c>
      <c r="AI11" s="157">
        <f t="shared" si="1"/>
        <v>0</v>
      </c>
      <c r="AJ11" s="157">
        <f t="shared" si="1"/>
        <v>0</v>
      </c>
      <c r="AK11" s="157">
        <f t="shared" si="1"/>
        <v>0</v>
      </c>
      <c r="AL11" s="157">
        <f t="shared" si="1"/>
        <v>0</v>
      </c>
    </row>
    <row r="12" spans="1:38" ht="14.1" customHeight="1">
      <c r="A12" s="84" t="s">
        <v>185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84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</row>
    <row r="13" spans="1:38" ht="14.1" customHeight="1">
      <c r="A13" s="73" t="s">
        <v>186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73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</row>
    <row r="14" spans="1:38" ht="14.1" customHeight="1">
      <c r="A14" s="73" t="s">
        <v>187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73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</row>
    <row r="15" spans="1:38" ht="14.1" customHeight="1">
      <c r="A15" s="73" t="s">
        <v>188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73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</row>
    <row r="16" spans="1:38" ht="14.1" customHeight="1">
      <c r="A16" s="83" t="s">
        <v>189</v>
      </c>
      <c r="B16" s="157">
        <f>+B17+B21+B30+B33+B36+B37+B38+B41+B42+B43</f>
        <v>0</v>
      </c>
      <c r="C16" s="157">
        <f t="shared" ref="C16:S16" si="2">+C17+C21+C30+C33+C36+C37+C38+C41+C42+C43</f>
        <v>0</v>
      </c>
      <c r="D16" s="157">
        <f t="shared" si="2"/>
        <v>0</v>
      </c>
      <c r="E16" s="157">
        <f t="shared" si="2"/>
        <v>0</v>
      </c>
      <c r="F16" s="157">
        <f t="shared" si="2"/>
        <v>0</v>
      </c>
      <c r="G16" s="157">
        <f t="shared" si="2"/>
        <v>0</v>
      </c>
      <c r="H16" s="157">
        <f t="shared" si="2"/>
        <v>0</v>
      </c>
      <c r="I16" s="157">
        <f t="shared" si="2"/>
        <v>0</v>
      </c>
      <c r="J16" s="157">
        <f t="shared" si="2"/>
        <v>0</v>
      </c>
      <c r="K16" s="157">
        <f t="shared" si="2"/>
        <v>0</v>
      </c>
      <c r="L16" s="157">
        <f t="shared" si="2"/>
        <v>0</v>
      </c>
      <c r="M16" s="157">
        <f t="shared" si="2"/>
        <v>0</v>
      </c>
      <c r="N16" s="157">
        <f t="shared" si="2"/>
        <v>0</v>
      </c>
      <c r="O16" s="157">
        <f t="shared" si="2"/>
        <v>0</v>
      </c>
      <c r="P16" s="157">
        <f t="shared" si="2"/>
        <v>0</v>
      </c>
      <c r="Q16" s="157">
        <f t="shared" si="2"/>
        <v>0</v>
      </c>
      <c r="R16" s="157">
        <f t="shared" si="2"/>
        <v>0</v>
      </c>
      <c r="S16" s="157">
        <f t="shared" si="2"/>
        <v>0</v>
      </c>
      <c r="T16" s="83"/>
      <c r="U16" s="157">
        <f t="shared" ref="U16:AL16" si="3">+U17+U21+U30+U33+U36+U37+U38+U41+U42+U43</f>
        <v>0</v>
      </c>
      <c r="V16" s="157">
        <f t="shared" si="3"/>
        <v>0</v>
      </c>
      <c r="W16" s="157">
        <f t="shared" si="3"/>
        <v>0</v>
      </c>
      <c r="X16" s="157">
        <f t="shared" si="3"/>
        <v>0</v>
      </c>
      <c r="Y16" s="157">
        <f t="shared" si="3"/>
        <v>0</v>
      </c>
      <c r="Z16" s="157">
        <f t="shared" si="3"/>
        <v>0</v>
      </c>
      <c r="AA16" s="157">
        <f t="shared" si="3"/>
        <v>0</v>
      </c>
      <c r="AB16" s="157">
        <f t="shared" si="3"/>
        <v>0</v>
      </c>
      <c r="AC16" s="157">
        <f t="shared" si="3"/>
        <v>0</v>
      </c>
      <c r="AD16" s="157">
        <f t="shared" si="3"/>
        <v>0</v>
      </c>
      <c r="AE16" s="157">
        <f t="shared" si="3"/>
        <v>0</v>
      </c>
      <c r="AF16" s="157">
        <f t="shared" si="3"/>
        <v>0</v>
      </c>
      <c r="AG16" s="157">
        <f t="shared" si="3"/>
        <v>0</v>
      </c>
      <c r="AH16" s="157">
        <f t="shared" si="3"/>
        <v>0</v>
      </c>
      <c r="AI16" s="157">
        <f t="shared" si="3"/>
        <v>0</v>
      </c>
      <c r="AJ16" s="157">
        <f t="shared" si="3"/>
        <v>0</v>
      </c>
      <c r="AK16" s="157">
        <f t="shared" si="3"/>
        <v>0</v>
      </c>
      <c r="AL16" s="157">
        <f t="shared" si="3"/>
        <v>0</v>
      </c>
    </row>
    <row r="17" spans="1:38" ht="14.1" customHeight="1">
      <c r="A17" s="83" t="s">
        <v>190</v>
      </c>
      <c r="B17" s="157">
        <f>SUM(B18:B20)</f>
        <v>0</v>
      </c>
      <c r="C17" s="157">
        <f t="shared" ref="C17:S17" si="4">SUM(C18:C20)</f>
        <v>0</v>
      </c>
      <c r="D17" s="157">
        <f t="shared" si="4"/>
        <v>0</v>
      </c>
      <c r="E17" s="157">
        <f t="shared" si="4"/>
        <v>0</v>
      </c>
      <c r="F17" s="157">
        <f t="shared" si="4"/>
        <v>0</v>
      </c>
      <c r="G17" s="157">
        <f t="shared" si="4"/>
        <v>0</v>
      </c>
      <c r="H17" s="157">
        <f t="shared" si="4"/>
        <v>0</v>
      </c>
      <c r="I17" s="157">
        <f t="shared" si="4"/>
        <v>0</v>
      </c>
      <c r="J17" s="157">
        <f t="shared" si="4"/>
        <v>0</v>
      </c>
      <c r="K17" s="157">
        <f t="shared" si="4"/>
        <v>0</v>
      </c>
      <c r="L17" s="157">
        <f t="shared" si="4"/>
        <v>0</v>
      </c>
      <c r="M17" s="157">
        <f t="shared" si="4"/>
        <v>0</v>
      </c>
      <c r="N17" s="157">
        <f t="shared" si="4"/>
        <v>0</v>
      </c>
      <c r="O17" s="157">
        <f t="shared" si="4"/>
        <v>0</v>
      </c>
      <c r="P17" s="157">
        <f t="shared" si="4"/>
        <v>0</v>
      </c>
      <c r="Q17" s="157">
        <f t="shared" si="4"/>
        <v>0</v>
      </c>
      <c r="R17" s="157">
        <f t="shared" si="4"/>
        <v>0</v>
      </c>
      <c r="S17" s="157">
        <f t="shared" si="4"/>
        <v>0</v>
      </c>
      <c r="T17" s="83"/>
      <c r="U17" s="157">
        <f t="shared" ref="U17:AL17" si="5">SUM(U18:U20)</f>
        <v>0</v>
      </c>
      <c r="V17" s="157">
        <f t="shared" si="5"/>
        <v>0</v>
      </c>
      <c r="W17" s="157">
        <f t="shared" si="5"/>
        <v>0</v>
      </c>
      <c r="X17" s="157">
        <f t="shared" si="5"/>
        <v>0</v>
      </c>
      <c r="Y17" s="157">
        <f t="shared" si="5"/>
        <v>0</v>
      </c>
      <c r="Z17" s="157">
        <f t="shared" si="5"/>
        <v>0</v>
      </c>
      <c r="AA17" s="157">
        <f t="shared" si="5"/>
        <v>0</v>
      </c>
      <c r="AB17" s="157">
        <f t="shared" si="5"/>
        <v>0</v>
      </c>
      <c r="AC17" s="157">
        <f t="shared" si="5"/>
        <v>0</v>
      </c>
      <c r="AD17" s="157">
        <f t="shared" si="5"/>
        <v>0</v>
      </c>
      <c r="AE17" s="157">
        <f t="shared" si="5"/>
        <v>0</v>
      </c>
      <c r="AF17" s="157">
        <f t="shared" si="5"/>
        <v>0</v>
      </c>
      <c r="AG17" s="157">
        <f t="shared" si="5"/>
        <v>0</v>
      </c>
      <c r="AH17" s="157">
        <f t="shared" si="5"/>
        <v>0</v>
      </c>
      <c r="AI17" s="157">
        <f t="shared" si="5"/>
        <v>0</v>
      </c>
      <c r="AJ17" s="157">
        <f t="shared" si="5"/>
        <v>0</v>
      </c>
      <c r="AK17" s="157">
        <f t="shared" si="5"/>
        <v>0</v>
      </c>
      <c r="AL17" s="157">
        <f t="shared" si="5"/>
        <v>0</v>
      </c>
    </row>
    <row r="18" spans="1:38" ht="14.1" customHeight="1">
      <c r="A18" s="132" t="s">
        <v>191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132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</row>
    <row r="19" spans="1:38" ht="14.1" customHeight="1">
      <c r="A19" s="132" t="s">
        <v>192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132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</row>
    <row r="20" spans="1:38" ht="14.1" customHeight="1">
      <c r="A20" s="132" t="s">
        <v>193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132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</row>
    <row r="21" spans="1:38" ht="14.1" customHeight="1">
      <c r="A21" s="83" t="s">
        <v>194</v>
      </c>
      <c r="B21" s="157">
        <f>+B22+B23</f>
        <v>0</v>
      </c>
      <c r="C21" s="157">
        <f t="shared" ref="C21:S21" si="6">+C22+C23</f>
        <v>0</v>
      </c>
      <c r="D21" s="157">
        <f t="shared" si="6"/>
        <v>0</v>
      </c>
      <c r="E21" s="157">
        <f t="shared" si="6"/>
        <v>0</v>
      </c>
      <c r="F21" s="157">
        <f t="shared" si="6"/>
        <v>0</v>
      </c>
      <c r="G21" s="157">
        <f t="shared" si="6"/>
        <v>0</v>
      </c>
      <c r="H21" s="157">
        <f t="shared" si="6"/>
        <v>0</v>
      </c>
      <c r="I21" s="157">
        <f t="shared" si="6"/>
        <v>0</v>
      </c>
      <c r="J21" s="157">
        <f t="shared" si="6"/>
        <v>0</v>
      </c>
      <c r="K21" s="157">
        <f t="shared" si="6"/>
        <v>0</v>
      </c>
      <c r="L21" s="157">
        <f t="shared" si="6"/>
        <v>0</v>
      </c>
      <c r="M21" s="157">
        <f t="shared" si="6"/>
        <v>0</v>
      </c>
      <c r="N21" s="157">
        <f t="shared" si="6"/>
        <v>0</v>
      </c>
      <c r="O21" s="157">
        <f t="shared" si="6"/>
        <v>0</v>
      </c>
      <c r="P21" s="157">
        <f t="shared" si="6"/>
        <v>0</v>
      </c>
      <c r="Q21" s="157">
        <f t="shared" si="6"/>
        <v>0</v>
      </c>
      <c r="R21" s="157">
        <f t="shared" si="6"/>
        <v>0</v>
      </c>
      <c r="S21" s="157">
        <f t="shared" si="6"/>
        <v>0</v>
      </c>
      <c r="T21" s="83"/>
      <c r="U21" s="157">
        <f t="shared" ref="U21:AL21" si="7">+U22+U23</f>
        <v>0</v>
      </c>
      <c r="V21" s="157">
        <f t="shared" si="7"/>
        <v>0</v>
      </c>
      <c r="W21" s="157">
        <f t="shared" si="7"/>
        <v>0</v>
      </c>
      <c r="X21" s="157">
        <f t="shared" si="7"/>
        <v>0</v>
      </c>
      <c r="Y21" s="157">
        <f t="shared" si="7"/>
        <v>0</v>
      </c>
      <c r="Z21" s="157">
        <f t="shared" si="7"/>
        <v>0</v>
      </c>
      <c r="AA21" s="157">
        <f t="shared" si="7"/>
        <v>0</v>
      </c>
      <c r="AB21" s="157">
        <f t="shared" si="7"/>
        <v>0</v>
      </c>
      <c r="AC21" s="157">
        <f t="shared" si="7"/>
        <v>0</v>
      </c>
      <c r="AD21" s="157">
        <f t="shared" si="7"/>
        <v>0</v>
      </c>
      <c r="AE21" s="157">
        <f t="shared" si="7"/>
        <v>0</v>
      </c>
      <c r="AF21" s="157">
        <f t="shared" si="7"/>
        <v>0</v>
      </c>
      <c r="AG21" s="157">
        <f t="shared" si="7"/>
        <v>0</v>
      </c>
      <c r="AH21" s="157">
        <f t="shared" si="7"/>
        <v>0</v>
      </c>
      <c r="AI21" s="157">
        <f t="shared" si="7"/>
        <v>0</v>
      </c>
      <c r="AJ21" s="157">
        <f t="shared" si="7"/>
        <v>0</v>
      </c>
      <c r="AK21" s="157">
        <f t="shared" si="7"/>
        <v>0</v>
      </c>
      <c r="AL21" s="157">
        <f t="shared" si="7"/>
        <v>0</v>
      </c>
    </row>
    <row r="22" spans="1:38" ht="14.1" customHeight="1">
      <c r="A22" s="132" t="s">
        <v>195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132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</row>
    <row r="23" spans="1:38" ht="14.1" customHeight="1">
      <c r="A23" s="132" t="s">
        <v>196</v>
      </c>
      <c r="B23" s="28">
        <f>SUM(B24:B29)</f>
        <v>0</v>
      </c>
      <c r="C23" s="28">
        <f t="shared" ref="C23:S23" si="8">SUM(C24:C29)</f>
        <v>0</v>
      </c>
      <c r="D23" s="28">
        <f t="shared" si="8"/>
        <v>0</v>
      </c>
      <c r="E23" s="28">
        <f t="shared" si="8"/>
        <v>0</v>
      </c>
      <c r="F23" s="28">
        <f t="shared" si="8"/>
        <v>0</v>
      </c>
      <c r="G23" s="28">
        <f t="shared" si="8"/>
        <v>0</v>
      </c>
      <c r="H23" s="28">
        <f t="shared" si="8"/>
        <v>0</v>
      </c>
      <c r="I23" s="28">
        <f t="shared" si="8"/>
        <v>0</v>
      </c>
      <c r="J23" s="28">
        <f t="shared" si="8"/>
        <v>0</v>
      </c>
      <c r="K23" s="28">
        <f t="shared" si="8"/>
        <v>0</v>
      </c>
      <c r="L23" s="28">
        <f t="shared" si="8"/>
        <v>0</v>
      </c>
      <c r="M23" s="28">
        <f t="shared" si="8"/>
        <v>0</v>
      </c>
      <c r="N23" s="28">
        <f t="shared" si="8"/>
        <v>0</v>
      </c>
      <c r="O23" s="28">
        <f t="shared" si="8"/>
        <v>0</v>
      </c>
      <c r="P23" s="28">
        <f t="shared" si="8"/>
        <v>0</v>
      </c>
      <c r="Q23" s="28">
        <f t="shared" si="8"/>
        <v>0</v>
      </c>
      <c r="R23" s="28">
        <f t="shared" si="8"/>
        <v>0</v>
      </c>
      <c r="S23" s="28">
        <f t="shared" si="8"/>
        <v>0</v>
      </c>
      <c r="T23" s="132"/>
      <c r="U23" s="28">
        <f t="shared" ref="U23:AL23" si="9">SUM(U24:U29)</f>
        <v>0</v>
      </c>
      <c r="V23" s="28">
        <f t="shared" si="9"/>
        <v>0</v>
      </c>
      <c r="W23" s="28">
        <f t="shared" si="9"/>
        <v>0</v>
      </c>
      <c r="X23" s="28">
        <f t="shared" si="9"/>
        <v>0</v>
      </c>
      <c r="Y23" s="28">
        <f t="shared" si="9"/>
        <v>0</v>
      </c>
      <c r="Z23" s="28">
        <f t="shared" si="9"/>
        <v>0</v>
      </c>
      <c r="AA23" s="28">
        <f t="shared" si="9"/>
        <v>0</v>
      </c>
      <c r="AB23" s="28">
        <f t="shared" si="9"/>
        <v>0</v>
      </c>
      <c r="AC23" s="28">
        <f t="shared" si="9"/>
        <v>0</v>
      </c>
      <c r="AD23" s="28">
        <f t="shared" si="9"/>
        <v>0</v>
      </c>
      <c r="AE23" s="28">
        <f t="shared" si="9"/>
        <v>0</v>
      </c>
      <c r="AF23" s="28">
        <f t="shared" si="9"/>
        <v>0</v>
      </c>
      <c r="AG23" s="28">
        <f t="shared" si="9"/>
        <v>0</v>
      </c>
      <c r="AH23" s="28">
        <f t="shared" si="9"/>
        <v>0</v>
      </c>
      <c r="AI23" s="28">
        <f t="shared" si="9"/>
        <v>0</v>
      </c>
      <c r="AJ23" s="28">
        <f t="shared" si="9"/>
        <v>0</v>
      </c>
      <c r="AK23" s="28">
        <f t="shared" si="9"/>
        <v>0</v>
      </c>
      <c r="AL23" s="28">
        <f t="shared" si="9"/>
        <v>0</v>
      </c>
    </row>
    <row r="24" spans="1:38" ht="14.1" customHeight="1">
      <c r="A24" s="156" t="s">
        <v>197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132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</row>
    <row r="25" spans="1:38" ht="14.1" customHeight="1">
      <c r="A25" s="156" t="s">
        <v>198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132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</row>
    <row r="26" spans="1:38" ht="14.1" customHeight="1">
      <c r="A26" s="156" t="s">
        <v>199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132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</row>
    <row r="27" spans="1:38" ht="14.1" customHeight="1">
      <c r="A27" s="156" t="s">
        <v>200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132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</row>
    <row r="28" spans="1:38" ht="14.1" customHeight="1">
      <c r="A28" s="156" t="s">
        <v>201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132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</row>
    <row r="29" spans="1:38" ht="14.1" customHeight="1">
      <c r="A29" s="156" t="s">
        <v>25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132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</row>
    <row r="30" spans="1:38" ht="14.1" customHeight="1">
      <c r="A30" s="83" t="s">
        <v>202</v>
      </c>
      <c r="B30" s="157">
        <f>SUM(B31:B32)</f>
        <v>0</v>
      </c>
      <c r="C30" s="157">
        <f t="shared" ref="C30:S30" si="10">SUM(C31:C32)</f>
        <v>0</v>
      </c>
      <c r="D30" s="157">
        <f t="shared" si="10"/>
        <v>0</v>
      </c>
      <c r="E30" s="157">
        <f t="shared" si="10"/>
        <v>0</v>
      </c>
      <c r="F30" s="157">
        <f t="shared" si="10"/>
        <v>0</v>
      </c>
      <c r="G30" s="157">
        <f t="shared" si="10"/>
        <v>0</v>
      </c>
      <c r="H30" s="157">
        <f t="shared" si="10"/>
        <v>0</v>
      </c>
      <c r="I30" s="157">
        <f t="shared" si="10"/>
        <v>0</v>
      </c>
      <c r="J30" s="157">
        <f t="shared" si="10"/>
        <v>0</v>
      </c>
      <c r="K30" s="157">
        <f t="shared" si="10"/>
        <v>0</v>
      </c>
      <c r="L30" s="157">
        <f t="shared" si="10"/>
        <v>0</v>
      </c>
      <c r="M30" s="157">
        <f t="shared" si="10"/>
        <v>0</v>
      </c>
      <c r="N30" s="157">
        <f t="shared" si="10"/>
        <v>0</v>
      </c>
      <c r="O30" s="157">
        <f t="shared" si="10"/>
        <v>0</v>
      </c>
      <c r="P30" s="157">
        <f t="shared" si="10"/>
        <v>0</v>
      </c>
      <c r="Q30" s="157">
        <f t="shared" si="10"/>
        <v>0</v>
      </c>
      <c r="R30" s="157">
        <f t="shared" si="10"/>
        <v>0</v>
      </c>
      <c r="S30" s="157">
        <f t="shared" si="10"/>
        <v>0</v>
      </c>
      <c r="T30" s="83"/>
      <c r="U30" s="157">
        <f t="shared" ref="U30:AL30" si="11">SUM(U31:U32)</f>
        <v>0</v>
      </c>
      <c r="V30" s="157">
        <f t="shared" si="11"/>
        <v>0</v>
      </c>
      <c r="W30" s="157">
        <f t="shared" si="11"/>
        <v>0</v>
      </c>
      <c r="X30" s="157">
        <f t="shared" si="11"/>
        <v>0</v>
      </c>
      <c r="Y30" s="157">
        <f t="shared" si="11"/>
        <v>0</v>
      </c>
      <c r="Z30" s="157">
        <f t="shared" si="11"/>
        <v>0</v>
      </c>
      <c r="AA30" s="157">
        <f t="shared" si="11"/>
        <v>0</v>
      </c>
      <c r="AB30" s="157">
        <f t="shared" si="11"/>
        <v>0</v>
      </c>
      <c r="AC30" s="157">
        <f t="shared" si="11"/>
        <v>0</v>
      </c>
      <c r="AD30" s="157">
        <f t="shared" si="11"/>
        <v>0</v>
      </c>
      <c r="AE30" s="157">
        <f t="shared" si="11"/>
        <v>0</v>
      </c>
      <c r="AF30" s="157">
        <f t="shared" si="11"/>
        <v>0</v>
      </c>
      <c r="AG30" s="157">
        <f t="shared" si="11"/>
        <v>0</v>
      </c>
      <c r="AH30" s="157">
        <f t="shared" si="11"/>
        <v>0</v>
      </c>
      <c r="AI30" s="157">
        <f t="shared" si="11"/>
        <v>0</v>
      </c>
      <c r="AJ30" s="157">
        <f t="shared" si="11"/>
        <v>0</v>
      </c>
      <c r="AK30" s="157">
        <f t="shared" si="11"/>
        <v>0</v>
      </c>
      <c r="AL30" s="157">
        <f t="shared" si="11"/>
        <v>0</v>
      </c>
    </row>
    <row r="31" spans="1:38" ht="14.1" customHeight="1">
      <c r="A31" s="132" t="s">
        <v>203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132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</row>
    <row r="32" spans="1:38" ht="14.1" customHeight="1">
      <c r="A32" s="132" t="s">
        <v>204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132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</row>
    <row r="33" spans="1:38" ht="14.1" customHeight="1">
      <c r="A33" s="83" t="s">
        <v>205</v>
      </c>
      <c r="B33" s="157">
        <f>SUM(B34:B35)</f>
        <v>0</v>
      </c>
      <c r="C33" s="157">
        <f t="shared" ref="C33:S33" si="12">SUM(C34:C35)</f>
        <v>0</v>
      </c>
      <c r="D33" s="157">
        <f t="shared" si="12"/>
        <v>0</v>
      </c>
      <c r="E33" s="157">
        <f t="shared" si="12"/>
        <v>0</v>
      </c>
      <c r="F33" s="157">
        <f t="shared" si="12"/>
        <v>0</v>
      </c>
      <c r="G33" s="157">
        <f t="shared" si="12"/>
        <v>0</v>
      </c>
      <c r="H33" s="157">
        <f t="shared" si="12"/>
        <v>0</v>
      </c>
      <c r="I33" s="157">
        <f t="shared" si="12"/>
        <v>0</v>
      </c>
      <c r="J33" s="157">
        <f t="shared" si="12"/>
        <v>0</v>
      </c>
      <c r="K33" s="157">
        <f t="shared" si="12"/>
        <v>0</v>
      </c>
      <c r="L33" s="157">
        <f t="shared" si="12"/>
        <v>0</v>
      </c>
      <c r="M33" s="157">
        <f t="shared" si="12"/>
        <v>0</v>
      </c>
      <c r="N33" s="157">
        <f t="shared" si="12"/>
        <v>0</v>
      </c>
      <c r="O33" s="157">
        <f t="shared" si="12"/>
        <v>0</v>
      </c>
      <c r="P33" s="157">
        <f t="shared" si="12"/>
        <v>0</v>
      </c>
      <c r="Q33" s="157">
        <f t="shared" si="12"/>
        <v>0</v>
      </c>
      <c r="R33" s="157">
        <f t="shared" si="12"/>
        <v>0</v>
      </c>
      <c r="S33" s="157">
        <f t="shared" si="12"/>
        <v>0</v>
      </c>
      <c r="T33" s="83"/>
      <c r="U33" s="157">
        <f t="shared" ref="U33:AL33" si="13">SUM(U34:U35)</f>
        <v>0</v>
      </c>
      <c r="V33" s="157">
        <f t="shared" si="13"/>
        <v>0</v>
      </c>
      <c r="W33" s="157">
        <f t="shared" si="13"/>
        <v>0</v>
      </c>
      <c r="X33" s="157">
        <f t="shared" si="13"/>
        <v>0</v>
      </c>
      <c r="Y33" s="157">
        <f t="shared" si="13"/>
        <v>0</v>
      </c>
      <c r="Z33" s="157">
        <f t="shared" si="13"/>
        <v>0</v>
      </c>
      <c r="AA33" s="157">
        <f t="shared" si="13"/>
        <v>0</v>
      </c>
      <c r="AB33" s="157">
        <f t="shared" si="13"/>
        <v>0</v>
      </c>
      <c r="AC33" s="157">
        <f t="shared" si="13"/>
        <v>0</v>
      </c>
      <c r="AD33" s="157">
        <f t="shared" si="13"/>
        <v>0</v>
      </c>
      <c r="AE33" s="157">
        <f t="shared" si="13"/>
        <v>0</v>
      </c>
      <c r="AF33" s="157">
        <f t="shared" si="13"/>
        <v>0</v>
      </c>
      <c r="AG33" s="157">
        <f t="shared" si="13"/>
        <v>0</v>
      </c>
      <c r="AH33" s="157">
        <f t="shared" si="13"/>
        <v>0</v>
      </c>
      <c r="AI33" s="157">
        <f t="shared" si="13"/>
        <v>0</v>
      </c>
      <c r="AJ33" s="157">
        <f t="shared" si="13"/>
        <v>0</v>
      </c>
      <c r="AK33" s="157">
        <f t="shared" si="13"/>
        <v>0</v>
      </c>
      <c r="AL33" s="157">
        <f t="shared" si="13"/>
        <v>0</v>
      </c>
    </row>
    <row r="34" spans="1:38" ht="14.1" customHeight="1">
      <c r="A34" s="132" t="s">
        <v>206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132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</row>
    <row r="35" spans="1:38" ht="14.1" customHeight="1">
      <c r="A35" s="132" t="s">
        <v>207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132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</row>
    <row r="36" spans="1:38" ht="14.1" customHeight="1">
      <c r="A36" s="83" t="s">
        <v>208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83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</row>
    <row r="37" spans="1:38" ht="14.1" customHeight="1">
      <c r="A37" s="83" t="s">
        <v>209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83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</row>
    <row r="38" spans="1:38" ht="14.1" customHeight="1">
      <c r="A38" s="83" t="s">
        <v>210</v>
      </c>
      <c r="B38" s="157">
        <f>+B39+B40</f>
        <v>0</v>
      </c>
      <c r="C38" s="157">
        <f t="shared" ref="C38:S38" si="14">+C39+C40</f>
        <v>0</v>
      </c>
      <c r="D38" s="157">
        <f t="shared" si="14"/>
        <v>0</v>
      </c>
      <c r="E38" s="157">
        <f t="shared" si="14"/>
        <v>0</v>
      </c>
      <c r="F38" s="157">
        <f t="shared" si="14"/>
        <v>0</v>
      </c>
      <c r="G38" s="157">
        <f t="shared" si="14"/>
        <v>0</v>
      </c>
      <c r="H38" s="157">
        <f t="shared" si="14"/>
        <v>0</v>
      </c>
      <c r="I38" s="157">
        <f t="shared" si="14"/>
        <v>0</v>
      </c>
      <c r="J38" s="157">
        <f t="shared" si="14"/>
        <v>0</v>
      </c>
      <c r="K38" s="157">
        <f t="shared" si="14"/>
        <v>0</v>
      </c>
      <c r="L38" s="157">
        <f t="shared" si="14"/>
        <v>0</v>
      </c>
      <c r="M38" s="157">
        <f t="shared" si="14"/>
        <v>0</v>
      </c>
      <c r="N38" s="157">
        <f t="shared" si="14"/>
        <v>0</v>
      </c>
      <c r="O38" s="157">
        <f t="shared" si="14"/>
        <v>0</v>
      </c>
      <c r="P38" s="157">
        <f t="shared" si="14"/>
        <v>0</v>
      </c>
      <c r="Q38" s="157">
        <f t="shared" si="14"/>
        <v>0</v>
      </c>
      <c r="R38" s="157">
        <f t="shared" si="14"/>
        <v>0</v>
      </c>
      <c r="S38" s="157">
        <f t="shared" si="14"/>
        <v>0</v>
      </c>
      <c r="T38" s="83"/>
      <c r="U38" s="157">
        <f t="shared" ref="U38:AL38" si="15">+U39+U40</f>
        <v>0</v>
      </c>
      <c r="V38" s="157">
        <f t="shared" si="15"/>
        <v>0</v>
      </c>
      <c r="W38" s="157">
        <f t="shared" si="15"/>
        <v>0</v>
      </c>
      <c r="X38" s="157">
        <f t="shared" si="15"/>
        <v>0</v>
      </c>
      <c r="Y38" s="157">
        <f t="shared" si="15"/>
        <v>0</v>
      </c>
      <c r="Z38" s="157">
        <f t="shared" si="15"/>
        <v>0</v>
      </c>
      <c r="AA38" s="157">
        <f t="shared" si="15"/>
        <v>0</v>
      </c>
      <c r="AB38" s="157">
        <f t="shared" si="15"/>
        <v>0</v>
      </c>
      <c r="AC38" s="157">
        <f t="shared" si="15"/>
        <v>0</v>
      </c>
      <c r="AD38" s="157">
        <f t="shared" si="15"/>
        <v>0</v>
      </c>
      <c r="AE38" s="157">
        <f t="shared" si="15"/>
        <v>0</v>
      </c>
      <c r="AF38" s="157">
        <f t="shared" si="15"/>
        <v>0</v>
      </c>
      <c r="AG38" s="157">
        <f t="shared" si="15"/>
        <v>0</v>
      </c>
      <c r="AH38" s="157">
        <f t="shared" si="15"/>
        <v>0</v>
      </c>
      <c r="AI38" s="157">
        <f t="shared" si="15"/>
        <v>0</v>
      </c>
      <c r="AJ38" s="157">
        <f t="shared" si="15"/>
        <v>0</v>
      </c>
      <c r="AK38" s="157">
        <f t="shared" si="15"/>
        <v>0</v>
      </c>
      <c r="AL38" s="157">
        <f t="shared" si="15"/>
        <v>0</v>
      </c>
    </row>
    <row r="39" spans="1:38" ht="14.1" customHeight="1">
      <c r="A39" s="132" t="s">
        <v>211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132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</row>
    <row r="40" spans="1:38" ht="14.1" customHeight="1">
      <c r="A40" s="132" t="s">
        <v>212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132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</row>
    <row r="41" spans="1:38" ht="14.1" customHeight="1">
      <c r="A41" s="83" t="s">
        <v>213</v>
      </c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83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</row>
    <row r="42" spans="1:38" ht="14.1" customHeight="1">
      <c r="A42" s="83" t="s">
        <v>214</v>
      </c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83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</row>
    <row r="43" spans="1:38" ht="14.1" customHeight="1">
      <c r="A43" s="83" t="s">
        <v>215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83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</row>
  </sheetData>
  <sheetProtection algorithmName="SHA-512" hashValue="3WBkZ9Vbu8d6VAkjyXD0OHcAZjcZ2Pv49fBUXWlcNyUmvu1gpMsgyODW2TLYj0+sK4kQJ+qpi5BABWz+Kivv8Q==" saltValue="nTf8V8q7xreLQ42YPqJXzw==" spinCount="100000" sheet="1" objects="1" scenarios="1"/>
  <mergeCells count="31">
    <mergeCell ref="AA7:AJ7"/>
    <mergeCell ref="U7:Z7"/>
    <mergeCell ref="U6:AL6"/>
    <mergeCell ref="AC9:AD9"/>
    <mergeCell ref="AK7:AL9"/>
    <mergeCell ref="AG8:AJ8"/>
    <mergeCell ref="U8:V9"/>
    <mergeCell ref="AG9:AH9"/>
    <mergeCell ref="W8:Z8"/>
    <mergeCell ref="Y9:Z9"/>
    <mergeCell ref="AA8:AF8"/>
    <mergeCell ref="AE9:AF9"/>
    <mergeCell ref="W9:X9"/>
    <mergeCell ref="AA9:AB9"/>
    <mergeCell ref="AI9:AJ9"/>
    <mergeCell ref="A6:A10"/>
    <mergeCell ref="B6:S6"/>
    <mergeCell ref="H8:M8"/>
    <mergeCell ref="N8:Q8"/>
    <mergeCell ref="D9:E9"/>
    <mergeCell ref="J9:K9"/>
    <mergeCell ref="L9:M9"/>
    <mergeCell ref="R7:S9"/>
    <mergeCell ref="B7:G7"/>
    <mergeCell ref="H7:Q7"/>
    <mergeCell ref="B8:C9"/>
    <mergeCell ref="D8:G8"/>
    <mergeCell ref="F9:G9"/>
    <mergeCell ref="N9:O9"/>
    <mergeCell ref="P9:Q9"/>
    <mergeCell ref="H9:I9"/>
  </mergeCells>
  <dataValidations count="1">
    <dataValidation type="decimal" allowBlank="1" showInputMessage="1" showErrorMessage="1" errorTitle="Activo Bruto" error="Esta célula deverá conter um valor numérico" sqref="B34:S37 B39:S40 B31:S32 B18:S20 B12:S15 B22:S22 B24:S29 B43:S43 U34:AL37 U39:AL40 U31:AL32 U18:AL20 U12:AL15 U22:AL22 U24:AL29 U43:AL43" xr:uid="{00000000-0002-0000-0400-000000000000}">
      <formula1>-9.99999999999999E+76</formula1>
      <formula2>9.99999999999999E+69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AJ43"/>
  <sheetViews>
    <sheetView showGridLines="0" workbookViewId="0"/>
  </sheetViews>
  <sheetFormatPr defaultColWidth="9.28515625" defaultRowHeight="10.15"/>
  <cols>
    <col min="1" max="1" width="56" style="25" bestFit="1" customWidth="1"/>
    <col min="2" max="29" width="15" style="25" customWidth="1"/>
    <col min="30" max="30" width="2.7109375" style="25" customWidth="1"/>
    <col min="31" max="36" width="15" style="25" customWidth="1"/>
    <col min="37" max="16384" width="9.28515625" style="25"/>
  </cols>
  <sheetData>
    <row r="1" spans="1:36">
      <c r="A1" s="80" t="s">
        <v>216</v>
      </c>
    </row>
    <row r="2" spans="1:36">
      <c r="A2" s="63" t="s">
        <v>1</v>
      </c>
      <c r="B2" s="64" t="str">
        <f>IF(+Cabeçalho!B2=0,"",Cabeçalho!B2)</f>
        <v/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O2" s="136"/>
      <c r="P2" s="136"/>
      <c r="Q2" s="136"/>
      <c r="R2" s="81"/>
      <c r="S2" s="81"/>
      <c r="T2" s="81"/>
      <c r="U2" s="81"/>
      <c r="V2" s="81"/>
      <c r="W2" s="81"/>
    </row>
    <row r="3" spans="1:36">
      <c r="A3" s="63" t="s">
        <v>2</v>
      </c>
      <c r="B3" s="65" t="str">
        <f>IF(+Cabeçalho!B3=0,"",Cabeçalho!B3)</f>
        <v/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O3" s="136"/>
      <c r="P3" s="136"/>
      <c r="Q3" s="136"/>
      <c r="R3" s="82"/>
      <c r="S3" s="82"/>
      <c r="T3" s="82"/>
      <c r="U3" s="82"/>
      <c r="V3" s="82"/>
      <c r="W3" s="82"/>
    </row>
    <row r="4" spans="1:36">
      <c r="A4" s="7" t="s">
        <v>10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R4" s="82"/>
      <c r="S4" s="82"/>
      <c r="T4" s="82"/>
      <c r="U4" s="82"/>
      <c r="V4" s="82"/>
      <c r="W4" s="82"/>
    </row>
    <row r="5" spans="1:36" ht="15" customHeight="1">
      <c r="A5" s="7"/>
      <c r="B5" s="227" t="s">
        <v>217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E5" s="215" t="s">
        <v>218</v>
      </c>
      <c r="AF5" s="216"/>
      <c r="AG5" s="216"/>
      <c r="AH5" s="216"/>
      <c r="AI5" s="216"/>
      <c r="AJ5" s="217"/>
    </row>
    <row r="6" spans="1:36" ht="15" customHeight="1">
      <c r="A6" s="7"/>
      <c r="B6" s="204" t="s">
        <v>176</v>
      </c>
      <c r="C6" s="204"/>
      <c r="D6" s="204"/>
      <c r="E6" s="204"/>
      <c r="F6" s="204"/>
      <c r="G6" s="204"/>
      <c r="H6" s="227" t="s">
        <v>177</v>
      </c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04" t="s">
        <v>219</v>
      </c>
      <c r="AC6" s="204"/>
      <c r="AE6" s="223" t="s">
        <v>176</v>
      </c>
      <c r="AF6" s="223"/>
      <c r="AG6" s="223" t="s">
        <v>177</v>
      </c>
      <c r="AH6" s="223"/>
      <c r="AI6" s="223" t="s">
        <v>220</v>
      </c>
      <c r="AJ6" s="223"/>
    </row>
    <row r="7" spans="1:36" ht="15" customHeight="1">
      <c r="A7" s="7"/>
      <c r="B7" s="204"/>
      <c r="C7" s="204"/>
      <c r="D7" s="204"/>
      <c r="E7" s="204"/>
      <c r="F7" s="204"/>
      <c r="G7" s="204"/>
      <c r="H7" s="227" t="s">
        <v>221</v>
      </c>
      <c r="I7" s="227"/>
      <c r="J7" s="227"/>
      <c r="K7" s="227"/>
      <c r="L7" s="227"/>
      <c r="M7" s="227"/>
      <c r="N7" s="227"/>
      <c r="O7" s="227"/>
      <c r="P7" s="227"/>
      <c r="Q7" s="227"/>
      <c r="R7" s="227" t="s">
        <v>222</v>
      </c>
      <c r="S7" s="227"/>
      <c r="T7" s="227"/>
      <c r="U7" s="227"/>
      <c r="V7" s="227"/>
      <c r="W7" s="227"/>
      <c r="X7" s="227"/>
      <c r="Y7" s="227"/>
      <c r="Z7" s="227"/>
      <c r="AA7" s="227"/>
      <c r="AB7" s="204"/>
      <c r="AC7" s="204"/>
      <c r="AE7" s="223"/>
      <c r="AF7" s="223"/>
      <c r="AG7" s="223"/>
      <c r="AH7" s="223"/>
      <c r="AI7" s="223"/>
      <c r="AJ7" s="223"/>
    </row>
    <row r="8" spans="1:36" ht="15" customHeight="1">
      <c r="A8" s="226"/>
      <c r="B8" s="223" t="s">
        <v>48</v>
      </c>
      <c r="C8" s="223"/>
      <c r="D8" s="223" t="s">
        <v>49</v>
      </c>
      <c r="E8" s="223"/>
      <c r="F8" s="223"/>
      <c r="G8" s="223"/>
      <c r="H8" s="223" t="s">
        <v>48</v>
      </c>
      <c r="I8" s="223"/>
      <c r="J8" s="223"/>
      <c r="K8" s="223"/>
      <c r="L8" s="223"/>
      <c r="M8" s="223"/>
      <c r="N8" s="223" t="s">
        <v>49</v>
      </c>
      <c r="O8" s="223"/>
      <c r="P8" s="223"/>
      <c r="Q8" s="223"/>
      <c r="R8" s="223" t="s">
        <v>48</v>
      </c>
      <c r="S8" s="223"/>
      <c r="T8" s="223"/>
      <c r="U8" s="223"/>
      <c r="V8" s="223"/>
      <c r="W8" s="223"/>
      <c r="X8" s="223" t="s">
        <v>49</v>
      </c>
      <c r="Y8" s="223"/>
      <c r="Z8" s="223"/>
      <c r="AA8" s="223"/>
      <c r="AB8" s="204"/>
      <c r="AC8" s="204"/>
      <c r="AD8" s="130"/>
      <c r="AE8" s="223"/>
      <c r="AF8" s="223"/>
      <c r="AG8" s="223"/>
      <c r="AH8" s="223"/>
      <c r="AI8" s="223"/>
      <c r="AJ8" s="223"/>
    </row>
    <row r="9" spans="1:36" ht="21.75" customHeight="1">
      <c r="A9" s="226"/>
      <c r="B9" s="223"/>
      <c r="C9" s="223"/>
      <c r="D9" s="223" t="s">
        <v>50</v>
      </c>
      <c r="E9" s="223"/>
      <c r="F9" s="223" t="s">
        <v>51</v>
      </c>
      <c r="G9" s="223"/>
      <c r="H9" s="223" t="s">
        <v>50</v>
      </c>
      <c r="I9" s="223"/>
      <c r="J9" s="223" t="s">
        <v>51</v>
      </c>
      <c r="K9" s="223"/>
      <c r="L9" s="223" t="s">
        <v>74</v>
      </c>
      <c r="M9" s="223"/>
      <c r="N9" s="223" t="s">
        <v>50</v>
      </c>
      <c r="O9" s="223"/>
      <c r="P9" s="223" t="s">
        <v>51</v>
      </c>
      <c r="Q9" s="223"/>
      <c r="R9" s="223" t="s">
        <v>50</v>
      </c>
      <c r="S9" s="223"/>
      <c r="T9" s="223" t="s">
        <v>51</v>
      </c>
      <c r="U9" s="223"/>
      <c r="V9" s="223" t="s">
        <v>74</v>
      </c>
      <c r="W9" s="223"/>
      <c r="X9" s="223" t="s">
        <v>50</v>
      </c>
      <c r="Y9" s="223"/>
      <c r="Z9" s="223" t="s">
        <v>51</v>
      </c>
      <c r="AA9" s="223"/>
      <c r="AB9" s="204"/>
      <c r="AC9" s="204"/>
      <c r="AD9" s="130"/>
      <c r="AE9" s="223"/>
      <c r="AF9" s="223"/>
      <c r="AG9" s="223"/>
      <c r="AH9" s="223"/>
      <c r="AI9" s="223"/>
      <c r="AJ9" s="223"/>
    </row>
    <row r="10" spans="1:36" ht="22.5" customHeight="1">
      <c r="A10" s="226"/>
      <c r="B10" s="165" t="s">
        <v>182</v>
      </c>
      <c r="C10" s="165" t="s">
        <v>183</v>
      </c>
      <c r="D10" s="165" t="s">
        <v>182</v>
      </c>
      <c r="E10" s="165" t="s">
        <v>183</v>
      </c>
      <c r="F10" s="165" t="s">
        <v>182</v>
      </c>
      <c r="G10" s="165" t="s">
        <v>183</v>
      </c>
      <c r="H10" s="165" t="s">
        <v>182</v>
      </c>
      <c r="I10" s="165" t="s">
        <v>183</v>
      </c>
      <c r="J10" s="165" t="s">
        <v>182</v>
      </c>
      <c r="K10" s="165" t="s">
        <v>183</v>
      </c>
      <c r="L10" s="165" t="s">
        <v>182</v>
      </c>
      <c r="M10" s="165" t="s">
        <v>183</v>
      </c>
      <c r="N10" s="165" t="s">
        <v>182</v>
      </c>
      <c r="O10" s="165" t="s">
        <v>183</v>
      </c>
      <c r="P10" s="165" t="s">
        <v>182</v>
      </c>
      <c r="Q10" s="165" t="s">
        <v>183</v>
      </c>
      <c r="R10" s="165" t="s">
        <v>182</v>
      </c>
      <c r="S10" s="165" t="s">
        <v>183</v>
      </c>
      <c r="T10" s="165" t="s">
        <v>182</v>
      </c>
      <c r="U10" s="165" t="s">
        <v>183</v>
      </c>
      <c r="V10" s="165" t="s">
        <v>182</v>
      </c>
      <c r="W10" s="165" t="s">
        <v>183</v>
      </c>
      <c r="X10" s="165" t="s">
        <v>182</v>
      </c>
      <c r="Y10" s="165" t="s">
        <v>183</v>
      </c>
      <c r="Z10" s="165" t="s">
        <v>182</v>
      </c>
      <c r="AA10" s="165" t="s">
        <v>183</v>
      </c>
      <c r="AB10" s="165" t="s">
        <v>182</v>
      </c>
      <c r="AC10" s="165" t="s">
        <v>183</v>
      </c>
      <c r="AD10" s="130"/>
      <c r="AE10" s="165" t="s">
        <v>182</v>
      </c>
      <c r="AF10" s="165" t="s">
        <v>183</v>
      </c>
      <c r="AG10" s="165" t="s">
        <v>182</v>
      </c>
      <c r="AH10" s="165" t="s">
        <v>183</v>
      </c>
      <c r="AI10" s="165" t="s">
        <v>182</v>
      </c>
      <c r="AJ10" s="165" t="s">
        <v>183</v>
      </c>
    </row>
    <row r="11" spans="1:36" ht="14.1" customHeight="1">
      <c r="A11" s="6" t="s">
        <v>184</v>
      </c>
      <c r="B11" s="157">
        <f>SUM(B12:B15)</f>
        <v>0</v>
      </c>
      <c r="C11" s="157">
        <f t="shared" ref="C11:Q11" si="0">SUM(C12:C15)</f>
        <v>0</v>
      </c>
      <c r="D11" s="157">
        <f t="shared" si="0"/>
        <v>0</v>
      </c>
      <c r="E11" s="157">
        <f t="shared" si="0"/>
        <v>0</v>
      </c>
      <c r="F11" s="157">
        <f t="shared" si="0"/>
        <v>0</v>
      </c>
      <c r="G11" s="157">
        <f t="shared" si="0"/>
        <v>0</v>
      </c>
      <c r="H11" s="157">
        <f t="shared" si="0"/>
        <v>0</v>
      </c>
      <c r="I11" s="157">
        <f t="shared" si="0"/>
        <v>0</v>
      </c>
      <c r="J11" s="157">
        <f t="shared" si="0"/>
        <v>0</v>
      </c>
      <c r="K11" s="157">
        <f t="shared" si="0"/>
        <v>0</v>
      </c>
      <c r="L11" s="157">
        <f t="shared" si="0"/>
        <v>0</v>
      </c>
      <c r="M11" s="157">
        <f t="shared" si="0"/>
        <v>0</v>
      </c>
      <c r="N11" s="157">
        <f t="shared" si="0"/>
        <v>0</v>
      </c>
      <c r="O11" s="157">
        <f t="shared" si="0"/>
        <v>0</v>
      </c>
      <c r="P11" s="157">
        <f t="shared" si="0"/>
        <v>0</v>
      </c>
      <c r="Q11" s="157">
        <f t="shared" si="0"/>
        <v>0</v>
      </c>
      <c r="R11" s="157">
        <f t="shared" ref="R11:AA11" si="1">SUM(R12:R15)</f>
        <v>0</v>
      </c>
      <c r="S11" s="157">
        <f t="shared" si="1"/>
        <v>0</v>
      </c>
      <c r="T11" s="157">
        <f t="shared" si="1"/>
        <v>0</v>
      </c>
      <c r="U11" s="157">
        <f t="shared" si="1"/>
        <v>0</v>
      </c>
      <c r="V11" s="157">
        <f t="shared" si="1"/>
        <v>0</v>
      </c>
      <c r="W11" s="157">
        <f t="shared" si="1"/>
        <v>0</v>
      </c>
      <c r="X11" s="157">
        <f t="shared" si="1"/>
        <v>0</v>
      </c>
      <c r="Y11" s="157">
        <f t="shared" si="1"/>
        <v>0</v>
      </c>
      <c r="Z11" s="157">
        <f t="shared" si="1"/>
        <v>0</v>
      </c>
      <c r="AA11" s="157">
        <f t="shared" si="1"/>
        <v>0</v>
      </c>
      <c r="AB11" s="157">
        <f>SUM(AB12:AB15)</f>
        <v>0</v>
      </c>
      <c r="AC11" s="157">
        <f>SUM(AC12:AC15)</f>
        <v>0</v>
      </c>
      <c r="AD11" s="7"/>
      <c r="AE11" s="157">
        <f t="shared" ref="AE11:AJ11" si="2">SUM(AE12:AE15)</f>
        <v>0</v>
      </c>
      <c r="AF11" s="157">
        <f t="shared" si="2"/>
        <v>0</v>
      </c>
      <c r="AG11" s="157">
        <f t="shared" si="2"/>
        <v>0</v>
      </c>
      <c r="AH11" s="157">
        <f t="shared" si="2"/>
        <v>0</v>
      </c>
      <c r="AI11" s="157">
        <f t="shared" si="2"/>
        <v>0</v>
      </c>
      <c r="AJ11" s="157">
        <f t="shared" si="2"/>
        <v>0</v>
      </c>
    </row>
    <row r="12" spans="1:36" ht="14.1" customHeight="1">
      <c r="A12" s="84" t="s">
        <v>185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E12" s="67"/>
      <c r="AF12" s="67"/>
      <c r="AG12" s="67"/>
      <c r="AH12" s="67"/>
      <c r="AI12" s="67"/>
      <c r="AJ12" s="67"/>
    </row>
    <row r="13" spans="1:36" ht="14.1" customHeight="1">
      <c r="A13" s="73" t="s">
        <v>186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E13" s="67"/>
      <c r="AF13" s="67"/>
      <c r="AG13" s="67"/>
      <c r="AH13" s="67"/>
      <c r="AI13" s="67"/>
      <c r="AJ13" s="67"/>
    </row>
    <row r="14" spans="1:36" ht="14.1" customHeight="1">
      <c r="A14" s="73" t="s">
        <v>187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E14" s="67"/>
      <c r="AF14" s="67"/>
      <c r="AG14" s="67"/>
      <c r="AH14" s="67"/>
      <c r="AI14" s="67"/>
      <c r="AJ14" s="67"/>
    </row>
    <row r="15" spans="1:36" ht="14.1" customHeight="1">
      <c r="A15" s="73" t="s">
        <v>188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E15" s="67"/>
      <c r="AF15" s="67"/>
      <c r="AG15" s="67"/>
      <c r="AH15" s="67"/>
      <c r="AI15" s="67"/>
      <c r="AJ15" s="67"/>
    </row>
    <row r="16" spans="1:36" ht="14.1" customHeight="1">
      <c r="A16" s="83" t="s">
        <v>189</v>
      </c>
      <c r="B16" s="157">
        <f>+B17+B21+B30+B33+B36+B37+B38+B41+B42+B43</f>
        <v>0</v>
      </c>
      <c r="C16" s="157">
        <f t="shared" ref="C16:Q16" si="3">+C17+C21+C30+C33+C36+C37+C38+C41+C42+C43</f>
        <v>0</v>
      </c>
      <c r="D16" s="157">
        <f t="shared" si="3"/>
        <v>0</v>
      </c>
      <c r="E16" s="157">
        <f t="shared" si="3"/>
        <v>0</v>
      </c>
      <c r="F16" s="157">
        <f t="shared" si="3"/>
        <v>0</v>
      </c>
      <c r="G16" s="157">
        <f t="shared" si="3"/>
        <v>0</v>
      </c>
      <c r="H16" s="157">
        <f t="shared" si="3"/>
        <v>0</v>
      </c>
      <c r="I16" s="157">
        <f t="shared" si="3"/>
        <v>0</v>
      </c>
      <c r="J16" s="157">
        <f t="shared" si="3"/>
        <v>0</v>
      </c>
      <c r="K16" s="157">
        <f t="shared" si="3"/>
        <v>0</v>
      </c>
      <c r="L16" s="157">
        <f t="shared" si="3"/>
        <v>0</v>
      </c>
      <c r="M16" s="157">
        <f t="shared" si="3"/>
        <v>0</v>
      </c>
      <c r="N16" s="157">
        <f t="shared" si="3"/>
        <v>0</v>
      </c>
      <c r="O16" s="157">
        <f t="shared" si="3"/>
        <v>0</v>
      </c>
      <c r="P16" s="157">
        <f t="shared" si="3"/>
        <v>0</v>
      </c>
      <c r="Q16" s="157">
        <f t="shared" si="3"/>
        <v>0</v>
      </c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7">
        <f>+AB17+AB21+AB30+AB33+AB36+AB37+AB38+AB41+AB42+AB43</f>
        <v>0</v>
      </c>
      <c r="AC16" s="157">
        <f>+AC17+AC21+AC30+AC33+AC36+AC37+AC38+AC41+AC42+AC43</f>
        <v>0</v>
      </c>
      <c r="AD16" s="7"/>
      <c r="AE16" s="157">
        <f t="shared" ref="AE16:AJ16" si="4">+AE17+AE21+AE30+AE33+AE36+AE37+AE38+AE41+AE42+AE43</f>
        <v>0</v>
      </c>
      <c r="AF16" s="157">
        <f t="shared" si="4"/>
        <v>0</v>
      </c>
      <c r="AG16" s="157">
        <f t="shared" si="4"/>
        <v>0</v>
      </c>
      <c r="AH16" s="157">
        <f t="shared" si="4"/>
        <v>0</v>
      </c>
      <c r="AI16" s="157">
        <f t="shared" si="4"/>
        <v>0</v>
      </c>
      <c r="AJ16" s="157">
        <f t="shared" si="4"/>
        <v>0</v>
      </c>
    </row>
    <row r="17" spans="1:36" ht="14.1" customHeight="1">
      <c r="A17" s="83" t="s">
        <v>190</v>
      </c>
      <c r="B17" s="157">
        <f>SUM(B18:B20)</f>
        <v>0</v>
      </c>
      <c r="C17" s="157">
        <f t="shared" ref="C17:Q17" si="5">SUM(C18:C20)</f>
        <v>0</v>
      </c>
      <c r="D17" s="157">
        <f t="shared" si="5"/>
        <v>0</v>
      </c>
      <c r="E17" s="157">
        <f t="shared" si="5"/>
        <v>0</v>
      </c>
      <c r="F17" s="157">
        <f t="shared" si="5"/>
        <v>0</v>
      </c>
      <c r="G17" s="157">
        <f t="shared" si="5"/>
        <v>0</v>
      </c>
      <c r="H17" s="157">
        <f t="shared" si="5"/>
        <v>0</v>
      </c>
      <c r="I17" s="157">
        <f t="shared" si="5"/>
        <v>0</v>
      </c>
      <c r="J17" s="157">
        <f t="shared" si="5"/>
        <v>0</v>
      </c>
      <c r="K17" s="157">
        <f t="shared" si="5"/>
        <v>0</v>
      </c>
      <c r="L17" s="157">
        <f t="shared" si="5"/>
        <v>0</v>
      </c>
      <c r="M17" s="157">
        <f t="shared" si="5"/>
        <v>0</v>
      </c>
      <c r="N17" s="157">
        <f t="shared" si="5"/>
        <v>0</v>
      </c>
      <c r="O17" s="157">
        <f t="shared" si="5"/>
        <v>0</v>
      </c>
      <c r="P17" s="157">
        <f t="shared" si="5"/>
        <v>0</v>
      </c>
      <c r="Q17" s="157">
        <f t="shared" si="5"/>
        <v>0</v>
      </c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7">
        <f>SUM(AB18:AB20)</f>
        <v>0</v>
      </c>
      <c r="AC17" s="157">
        <f>SUM(AC18:AC20)</f>
        <v>0</v>
      </c>
      <c r="AD17" s="7"/>
      <c r="AE17" s="157">
        <f t="shared" ref="AE17:AJ17" si="6">SUM(AE18:AE20)</f>
        <v>0</v>
      </c>
      <c r="AF17" s="157">
        <f t="shared" si="6"/>
        <v>0</v>
      </c>
      <c r="AG17" s="157">
        <f t="shared" si="6"/>
        <v>0</v>
      </c>
      <c r="AH17" s="157">
        <f t="shared" si="6"/>
        <v>0</v>
      </c>
      <c r="AI17" s="157">
        <f t="shared" si="6"/>
        <v>0</v>
      </c>
      <c r="AJ17" s="157">
        <f t="shared" si="6"/>
        <v>0</v>
      </c>
    </row>
    <row r="18" spans="1:36" ht="14.1" customHeight="1">
      <c r="A18" s="132" t="s">
        <v>191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67"/>
      <c r="AC18" s="67"/>
      <c r="AE18" s="67"/>
      <c r="AF18" s="67"/>
      <c r="AG18" s="67"/>
      <c r="AH18" s="67"/>
      <c r="AI18" s="67"/>
      <c r="AJ18" s="67"/>
    </row>
    <row r="19" spans="1:36" ht="14.1" customHeight="1">
      <c r="A19" s="132" t="s">
        <v>192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67"/>
      <c r="AC19" s="67"/>
      <c r="AE19" s="67"/>
      <c r="AF19" s="67"/>
      <c r="AG19" s="67"/>
      <c r="AH19" s="67"/>
      <c r="AI19" s="67"/>
      <c r="AJ19" s="67"/>
    </row>
    <row r="20" spans="1:36" ht="14.1" customHeight="1">
      <c r="A20" s="132" t="s">
        <v>193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67"/>
      <c r="AC20" s="67"/>
      <c r="AE20" s="67"/>
      <c r="AF20" s="67"/>
      <c r="AG20" s="67"/>
      <c r="AH20" s="67"/>
      <c r="AI20" s="67"/>
      <c r="AJ20" s="67"/>
    </row>
    <row r="21" spans="1:36" ht="14.1" customHeight="1">
      <c r="A21" s="83" t="s">
        <v>194</v>
      </c>
      <c r="B21" s="157">
        <f>+B22+B23</f>
        <v>0</v>
      </c>
      <c r="C21" s="157">
        <f t="shared" ref="C21:Q21" si="7">+C22+C23</f>
        <v>0</v>
      </c>
      <c r="D21" s="157">
        <f t="shared" si="7"/>
        <v>0</v>
      </c>
      <c r="E21" s="157">
        <f t="shared" si="7"/>
        <v>0</v>
      </c>
      <c r="F21" s="157">
        <f t="shared" si="7"/>
        <v>0</v>
      </c>
      <c r="G21" s="157">
        <f t="shared" si="7"/>
        <v>0</v>
      </c>
      <c r="H21" s="157">
        <f t="shared" si="7"/>
        <v>0</v>
      </c>
      <c r="I21" s="157">
        <f t="shared" si="7"/>
        <v>0</v>
      </c>
      <c r="J21" s="157">
        <f t="shared" si="7"/>
        <v>0</v>
      </c>
      <c r="K21" s="157">
        <f t="shared" si="7"/>
        <v>0</v>
      </c>
      <c r="L21" s="157">
        <f t="shared" si="7"/>
        <v>0</v>
      </c>
      <c r="M21" s="157">
        <f t="shared" si="7"/>
        <v>0</v>
      </c>
      <c r="N21" s="157">
        <f t="shared" si="7"/>
        <v>0</v>
      </c>
      <c r="O21" s="157">
        <f t="shared" si="7"/>
        <v>0</v>
      </c>
      <c r="P21" s="157">
        <f t="shared" si="7"/>
        <v>0</v>
      </c>
      <c r="Q21" s="157">
        <f t="shared" si="7"/>
        <v>0</v>
      </c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7">
        <f>+AB22+AB23</f>
        <v>0</v>
      </c>
      <c r="AC21" s="157">
        <f>+AC22+AC23</f>
        <v>0</v>
      </c>
      <c r="AD21" s="7"/>
      <c r="AE21" s="157">
        <f t="shared" ref="AE21:AJ21" si="8">+AE22+AE23</f>
        <v>0</v>
      </c>
      <c r="AF21" s="157">
        <f t="shared" si="8"/>
        <v>0</v>
      </c>
      <c r="AG21" s="157">
        <f t="shared" si="8"/>
        <v>0</v>
      </c>
      <c r="AH21" s="157">
        <f t="shared" si="8"/>
        <v>0</v>
      </c>
      <c r="AI21" s="157">
        <f t="shared" si="8"/>
        <v>0</v>
      </c>
      <c r="AJ21" s="157">
        <f t="shared" si="8"/>
        <v>0</v>
      </c>
    </row>
    <row r="22" spans="1:36" ht="14.1" customHeight="1">
      <c r="A22" s="132" t="s">
        <v>195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67"/>
      <c r="AC22" s="67"/>
      <c r="AE22" s="67"/>
      <c r="AF22" s="67"/>
      <c r="AG22" s="67"/>
      <c r="AH22" s="67"/>
      <c r="AI22" s="67"/>
      <c r="AJ22" s="67"/>
    </row>
    <row r="23" spans="1:36" ht="14.1" customHeight="1">
      <c r="A23" s="132" t="s">
        <v>196</v>
      </c>
      <c r="B23" s="28">
        <f>SUM(B24:B29)</f>
        <v>0</v>
      </c>
      <c r="C23" s="28">
        <f t="shared" ref="C23:Q23" si="9">SUM(C24:C29)</f>
        <v>0</v>
      </c>
      <c r="D23" s="28">
        <f t="shared" si="9"/>
        <v>0</v>
      </c>
      <c r="E23" s="28">
        <f t="shared" si="9"/>
        <v>0</v>
      </c>
      <c r="F23" s="28">
        <f t="shared" si="9"/>
        <v>0</v>
      </c>
      <c r="G23" s="28">
        <f t="shared" si="9"/>
        <v>0</v>
      </c>
      <c r="H23" s="28">
        <f t="shared" si="9"/>
        <v>0</v>
      </c>
      <c r="I23" s="28">
        <f t="shared" si="9"/>
        <v>0</v>
      </c>
      <c r="J23" s="28">
        <f t="shared" si="9"/>
        <v>0</v>
      </c>
      <c r="K23" s="28">
        <f t="shared" si="9"/>
        <v>0</v>
      </c>
      <c r="L23" s="28">
        <f t="shared" si="9"/>
        <v>0</v>
      </c>
      <c r="M23" s="28">
        <f t="shared" si="9"/>
        <v>0</v>
      </c>
      <c r="N23" s="28">
        <f t="shared" si="9"/>
        <v>0</v>
      </c>
      <c r="O23" s="28">
        <f t="shared" si="9"/>
        <v>0</v>
      </c>
      <c r="P23" s="28">
        <f t="shared" si="9"/>
        <v>0</v>
      </c>
      <c r="Q23" s="28">
        <f t="shared" si="9"/>
        <v>0</v>
      </c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28">
        <f>SUM(AB24:AB29)</f>
        <v>0</v>
      </c>
      <c r="AC23" s="28">
        <f>SUM(AC24:AC29)</f>
        <v>0</v>
      </c>
      <c r="AE23" s="28">
        <f t="shared" ref="AE23:AJ23" si="10">SUM(AE24:AE29)</f>
        <v>0</v>
      </c>
      <c r="AF23" s="28">
        <f t="shared" si="10"/>
        <v>0</v>
      </c>
      <c r="AG23" s="28">
        <f t="shared" si="10"/>
        <v>0</v>
      </c>
      <c r="AH23" s="28">
        <f t="shared" si="10"/>
        <v>0</v>
      </c>
      <c r="AI23" s="28">
        <f t="shared" si="10"/>
        <v>0</v>
      </c>
      <c r="AJ23" s="28">
        <f t="shared" si="10"/>
        <v>0</v>
      </c>
    </row>
    <row r="24" spans="1:36" ht="14.1" customHeight="1">
      <c r="A24" s="156" t="s">
        <v>197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67"/>
      <c r="AC24" s="67"/>
      <c r="AE24" s="67"/>
      <c r="AF24" s="67"/>
      <c r="AG24" s="67"/>
      <c r="AH24" s="67"/>
      <c r="AI24" s="67"/>
      <c r="AJ24" s="67"/>
    </row>
    <row r="25" spans="1:36" ht="14.1" customHeight="1">
      <c r="A25" s="156" t="s">
        <v>198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67"/>
      <c r="AC25" s="67"/>
      <c r="AE25" s="67"/>
      <c r="AF25" s="67"/>
      <c r="AG25" s="67"/>
      <c r="AH25" s="67"/>
      <c r="AI25" s="67"/>
      <c r="AJ25" s="67"/>
    </row>
    <row r="26" spans="1:36" ht="14.1" customHeight="1">
      <c r="A26" s="156" t="s">
        <v>199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67"/>
      <c r="AC26" s="67"/>
      <c r="AE26" s="67"/>
      <c r="AF26" s="67"/>
      <c r="AG26" s="67"/>
      <c r="AH26" s="67"/>
      <c r="AI26" s="67"/>
      <c r="AJ26" s="67"/>
    </row>
    <row r="27" spans="1:36" ht="14.1" customHeight="1">
      <c r="A27" s="156" t="s">
        <v>200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67"/>
      <c r="AC27" s="67"/>
      <c r="AE27" s="67"/>
      <c r="AF27" s="67"/>
      <c r="AG27" s="67"/>
      <c r="AH27" s="67"/>
      <c r="AI27" s="67"/>
      <c r="AJ27" s="67"/>
    </row>
    <row r="28" spans="1:36" ht="14.1" customHeight="1">
      <c r="A28" s="156" t="s">
        <v>201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67"/>
      <c r="AC28" s="67"/>
      <c r="AE28" s="67"/>
      <c r="AF28" s="67"/>
      <c r="AG28" s="67"/>
      <c r="AH28" s="67"/>
      <c r="AI28" s="67"/>
      <c r="AJ28" s="67"/>
    </row>
    <row r="29" spans="1:36" ht="14.1" customHeight="1">
      <c r="A29" s="156" t="s">
        <v>25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67"/>
      <c r="AC29" s="67"/>
      <c r="AE29" s="67"/>
      <c r="AF29" s="67"/>
      <c r="AG29" s="67"/>
      <c r="AH29" s="67"/>
      <c r="AI29" s="67"/>
      <c r="AJ29" s="67"/>
    </row>
    <row r="30" spans="1:36" ht="14.1" customHeight="1">
      <c r="A30" s="83" t="s">
        <v>202</v>
      </c>
      <c r="B30" s="157">
        <f>SUM(B31:B32)</f>
        <v>0</v>
      </c>
      <c r="C30" s="157">
        <f t="shared" ref="C30:Q30" si="11">SUM(C31:C32)</f>
        <v>0</v>
      </c>
      <c r="D30" s="157">
        <f t="shared" si="11"/>
        <v>0</v>
      </c>
      <c r="E30" s="157">
        <f t="shared" si="11"/>
        <v>0</v>
      </c>
      <c r="F30" s="157">
        <f t="shared" si="11"/>
        <v>0</v>
      </c>
      <c r="G30" s="157">
        <f t="shared" si="11"/>
        <v>0</v>
      </c>
      <c r="H30" s="157">
        <f t="shared" si="11"/>
        <v>0</v>
      </c>
      <c r="I30" s="157">
        <f t="shared" si="11"/>
        <v>0</v>
      </c>
      <c r="J30" s="157">
        <f t="shared" si="11"/>
        <v>0</v>
      </c>
      <c r="K30" s="157">
        <f t="shared" si="11"/>
        <v>0</v>
      </c>
      <c r="L30" s="157">
        <f t="shared" si="11"/>
        <v>0</v>
      </c>
      <c r="M30" s="157">
        <f t="shared" si="11"/>
        <v>0</v>
      </c>
      <c r="N30" s="157">
        <f t="shared" si="11"/>
        <v>0</v>
      </c>
      <c r="O30" s="157">
        <f t="shared" si="11"/>
        <v>0</v>
      </c>
      <c r="P30" s="157">
        <f t="shared" si="11"/>
        <v>0</v>
      </c>
      <c r="Q30" s="157">
        <f t="shared" si="11"/>
        <v>0</v>
      </c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7">
        <f>SUM(AB31:AB32)</f>
        <v>0</v>
      </c>
      <c r="AC30" s="157">
        <f>SUM(AC31:AC32)</f>
        <v>0</v>
      </c>
      <c r="AD30" s="7"/>
      <c r="AE30" s="157">
        <f t="shared" ref="AE30:AJ30" si="12">SUM(AE31:AE32)</f>
        <v>0</v>
      </c>
      <c r="AF30" s="157">
        <f t="shared" si="12"/>
        <v>0</v>
      </c>
      <c r="AG30" s="157">
        <f t="shared" si="12"/>
        <v>0</v>
      </c>
      <c r="AH30" s="157">
        <f t="shared" si="12"/>
        <v>0</v>
      </c>
      <c r="AI30" s="157">
        <f t="shared" si="12"/>
        <v>0</v>
      </c>
      <c r="AJ30" s="157">
        <f t="shared" si="12"/>
        <v>0</v>
      </c>
    </row>
    <row r="31" spans="1:36" ht="14.1" customHeight="1">
      <c r="A31" s="132" t="s">
        <v>203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67"/>
      <c r="AC31" s="67"/>
      <c r="AE31" s="67"/>
      <c r="AF31" s="67"/>
      <c r="AG31" s="67"/>
      <c r="AH31" s="67"/>
      <c r="AI31" s="67"/>
      <c r="AJ31" s="67"/>
    </row>
    <row r="32" spans="1:36" ht="14.1" customHeight="1">
      <c r="A32" s="132" t="s">
        <v>204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67"/>
      <c r="AC32" s="67"/>
      <c r="AE32" s="67"/>
      <c r="AF32" s="67"/>
      <c r="AG32" s="67"/>
      <c r="AH32" s="67"/>
      <c r="AI32" s="67"/>
      <c r="AJ32" s="67"/>
    </row>
    <row r="33" spans="1:36" ht="14.1" customHeight="1">
      <c r="A33" s="83" t="s">
        <v>205</v>
      </c>
      <c r="B33" s="157">
        <f>SUM(B34:B35)</f>
        <v>0</v>
      </c>
      <c r="C33" s="157">
        <f t="shared" ref="C33:Q33" si="13">SUM(C34:C35)</f>
        <v>0</v>
      </c>
      <c r="D33" s="157">
        <f t="shared" si="13"/>
        <v>0</v>
      </c>
      <c r="E33" s="157">
        <f t="shared" si="13"/>
        <v>0</v>
      </c>
      <c r="F33" s="157">
        <f t="shared" si="13"/>
        <v>0</v>
      </c>
      <c r="G33" s="157">
        <f t="shared" si="13"/>
        <v>0</v>
      </c>
      <c r="H33" s="157">
        <f t="shared" si="13"/>
        <v>0</v>
      </c>
      <c r="I33" s="157">
        <f t="shared" si="13"/>
        <v>0</v>
      </c>
      <c r="J33" s="157">
        <f t="shared" si="13"/>
        <v>0</v>
      </c>
      <c r="K33" s="157">
        <f t="shared" si="13"/>
        <v>0</v>
      </c>
      <c r="L33" s="157">
        <f t="shared" si="13"/>
        <v>0</v>
      </c>
      <c r="M33" s="157">
        <f t="shared" si="13"/>
        <v>0</v>
      </c>
      <c r="N33" s="157">
        <f t="shared" si="13"/>
        <v>0</v>
      </c>
      <c r="O33" s="157">
        <f t="shared" si="13"/>
        <v>0</v>
      </c>
      <c r="P33" s="157">
        <f t="shared" si="13"/>
        <v>0</v>
      </c>
      <c r="Q33" s="157">
        <f t="shared" si="13"/>
        <v>0</v>
      </c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7">
        <f>SUM(AB34:AB35)</f>
        <v>0</v>
      </c>
      <c r="AC33" s="157">
        <f>SUM(AC34:AC35)</f>
        <v>0</v>
      </c>
      <c r="AD33" s="7"/>
      <c r="AE33" s="157">
        <f t="shared" ref="AE33:AJ33" si="14">SUM(AE34:AE35)</f>
        <v>0</v>
      </c>
      <c r="AF33" s="157">
        <f t="shared" si="14"/>
        <v>0</v>
      </c>
      <c r="AG33" s="157">
        <f t="shared" si="14"/>
        <v>0</v>
      </c>
      <c r="AH33" s="157">
        <f t="shared" si="14"/>
        <v>0</v>
      </c>
      <c r="AI33" s="157">
        <f t="shared" si="14"/>
        <v>0</v>
      </c>
      <c r="AJ33" s="157">
        <f t="shared" si="14"/>
        <v>0</v>
      </c>
    </row>
    <row r="34" spans="1:36" ht="14.1" customHeight="1">
      <c r="A34" s="132" t="s">
        <v>206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67"/>
      <c r="AC34" s="67"/>
      <c r="AE34" s="67"/>
      <c r="AF34" s="67"/>
      <c r="AG34" s="67"/>
      <c r="AH34" s="67"/>
      <c r="AI34" s="67"/>
      <c r="AJ34" s="67"/>
    </row>
    <row r="35" spans="1:36" ht="14.1" customHeight="1">
      <c r="A35" s="132" t="s">
        <v>207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67"/>
      <c r="AC35" s="67"/>
      <c r="AE35" s="67"/>
      <c r="AF35" s="67"/>
      <c r="AG35" s="67"/>
      <c r="AH35" s="67"/>
      <c r="AI35" s="67"/>
      <c r="AJ35" s="67"/>
    </row>
    <row r="36" spans="1:36" ht="14.1" customHeight="1">
      <c r="A36" s="83" t="s">
        <v>208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8"/>
      <c r="AC36" s="158"/>
      <c r="AD36" s="7"/>
      <c r="AE36" s="158"/>
      <c r="AF36" s="158"/>
      <c r="AG36" s="158"/>
      <c r="AH36" s="158"/>
      <c r="AI36" s="158"/>
      <c r="AJ36" s="158"/>
    </row>
    <row r="37" spans="1:36" ht="14.1" customHeight="1">
      <c r="A37" s="83" t="s">
        <v>209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8"/>
      <c r="AC37" s="158"/>
      <c r="AD37" s="7"/>
      <c r="AE37" s="158"/>
      <c r="AF37" s="158"/>
      <c r="AG37" s="158"/>
      <c r="AH37" s="158"/>
      <c r="AI37" s="158"/>
      <c r="AJ37" s="158"/>
    </row>
    <row r="38" spans="1:36" ht="14.1" customHeight="1">
      <c r="A38" s="83" t="s">
        <v>210</v>
      </c>
      <c r="B38" s="157">
        <f>+B39+B40</f>
        <v>0</v>
      </c>
      <c r="C38" s="157">
        <f t="shared" ref="C38:Q38" si="15">+C39+C40</f>
        <v>0</v>
      </c>
      <c r="D38" s="157">
        <f t="shared" si="15"/>
        <v>0</v>
      </c>
      <c r="E38" s="157">
        <f t="shared" si="15"/>
        <v>0</v>
      </c>
      <c r="F38" s="157">
        <f t="shared" si="15"/>
        <v>0</v>
      </c>
      <c r="G38" s="157">
        <f t="shared" si="15"/>
        <v>0</v>
      </c>
      <c r="H38" s="157">
        <f t="shared" si="15"/>
        <v>0</v>
      </c>
      <c r="I38" s="157">
        <f t="shared" si="15"/>
        <v>0</v>
      </c>
      <c r="J38" s="157">
        <f t="shared" si="15"/>
        <v>0</v>
      </c>
      <c r="K38" s="157">
        <f t="shared" si="15"/>
        <v>0</v>
      </c>
      <c r="L38" s="157">
        <f t="shared" si="15"/>
        <v>0</v>
      </c>
      <c r="M38" s="157">
        <f t="shared" si="15"/>
        <v>0</v>
      </c>
      <c r="N38" s="157">
        <f t="shared" si="15"/>
        <v>0</v>
      </c>
      <c r="O38" s="157">
        <f t="shared" si="15"/>
        <v>0</v>
      </c>
      <c r="P38" s="157">
        <f t="shared" si="15"/>
        <v>0</v>
      </c>
      <c r="Q38" s="157">
        <f t="shared" si="15"/>
        <v>0</v>
      </c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7">
        <f>+AB39+AB40</f>
        <v>0</v>
      </c>
      <c r="AC38" s="157">
        <f>+AC39+AC40</f>
        <v>0</v>
      </c>
      <c r="AD38" s="7"/>
      <c r="AE38" s="157">
        <f t="shared" ref="AE38:AJ38" si="16">+AE39+AE40</f>
        <v>0</v>
      </c>
      <c r="AF38" s="157">
        <f t="shared" si="16"/>
        <v>0</v>
      </c>
      <c r="AG38" s="157">
        <f t="shared" si="16"/>
        <v>0</v>
      </c>
      <c r="AH38" s="157">
        <f t="shared" si="16"/>
        <v>0</v>
      </c>
      <c r="AI38" s="157">
        <f t="shared" si="16"/>
        <v>0</v>
      </c>
      <c r="AJ38" s="157">
        <f t="shared" si="16"/>
        <v>0</v>
      </c>
    </row>
    <row r="39" spans="1:36" ht="14.1" customHeight="1">
      <c r="A39" s="132" t="s">
        <v>211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67"/>
      <c r="AC39" s="67"/>
      <c r="AE39" s="67"/>
      <c r="AF39" s="67"/>
      <c r="AG39" s="67"/>
      <c r="AH39" s="67"/>
      <c r="AI39" s="67"/>
      <c r="AJ39" s="67"/>
    </row>
    <row r="40" spans="1:36" ht="14.1" customHeight="1">
      <c r="A40" s="132" t="s">
        <v>212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67"/>
      <c r="AC40" s="67"/>
      <c r="AE40" s="67"/>
      <c r="AF40" s="67"/>
      <c r="AG40" s="67"/>
      <c r="AH40" s="67"/>
      <c r="AI40" s="67"/>
      <c r="AJ40" s="67"/>
    </row>
    <row r="41" spans="1:36" ht="14.1" customHeight="1">
      <c r="A41" s="83" t="s">
        <v>213</v>
      </c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8"/>
      <c r="AC41" s="158"/>
      <c r="AD41" s="7"/>
      <c r="AE41" s="158"/>
      <c r="AF41" s="158"/>
      <c r="AG41" s="158"/>
      <c r="AH41" s="158"/>
      <c r="AI41" s="158"/>
      <c r="AJ41" s="158"/>
    </row>
    <row r="42" spans="1:36" ht="14.1" customHeight="1">
      <c r="A42" s="83" t="s">
        <v>214</v>
      </c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8"/>
      <c r="AC42" s="158"/>
      <c r="AD42" s="7"/>
      <c r="AE42" s="158"/>
      <c r="AF42" s="158"/>
      <c r="AG42" s="158"/>
      <c r="AH42" s="158"/>
      <c r="AI42" s="158"/>
      <c r="AJ42" s="158"/>
    </row>
    <row r="43" spans="1:36" ht="14.1" customHeight="1">
      <c r="A43" s="83" t="s">
        <v>215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8"/>
      <c r="AC43" s="158"/>
      <c r="AD43" s="7"/>
      <c r="AE43" s="158"/>
      <c r="AF43" s="158"/>
      <c r="AG43" s="158"/>
      <c r="AH43" s="158"/>
      <c r="AI43" s="158"/>
      <c r="AJ43" s="158"/>
    </row>
  </sheetData>
  <sheetProtection password="C69E" sheet="1" objects="1" scenarios="1"/>
  <mergeCells count="29">
    <mergeCell ref="AG6:AH9"/>
    <mergeCell ref="AI6:AJ9"/>
    <mergeCell ref="X9:Y9"/>
    <mergeCell ref="Z9:AA9"/>
    <mergeCell ref="AE5:AJ5"/>
    <mergeCell ref="X8:AA8"/>
    <mergeCell ref="AE6:AF9"/>
    <mergeCell ref="B6:G7"/>
    <mergeCell ref="H9:I9"/>
    <mergeCell ref="J9:K9"/>
    <mergeCell ref="B5:AC5"/>
    <mergeCell ref="H6:AA6"/>
    <mergeCell ref="H7:Q7"/>
    <mergeCell ref="R7:AA7"/>
    <mergeCell ref="AB6:AC9"/>
    <mergeCell ref="B8:C9"/>
    <mergeCell ref="H8:M8"/>
    <mergeCell ref="R8:W8"/>
    <mergeCell ref="D8:G8"/>
    <mergeCell ref="N8:Q8"/>
    <mergeCell ref="A8:A10"/>
    <mergeCell ref="N9:O9"/>
    <mergeCell ref="P9:Q9"/>
    <mergeCell ref="V9:W9"/>
    <mergeCell ref="D9:E9"/>
    <mergeCell ref="F9:G9"/>
    <mergeCell ref="L9:M9"/>
    <mergeCell ref="R9:S9"/>
    <mergeCell ref="T9:U9"/>
  </mergeCells>
  <dataValidations count="1">
    <dataValidation type="decimal" allowBlank="1" showInputMessage="1" showErrorMessage="1" errorTitle="Activo Bruto" error="Esta célula deverá conter um valor numérico" sqref="B43:AC43 B34:AC37 B39:AC40 B12:AC15 B31:AC32 B18:AC20 B22:AC29 AE43:AJ43 AE34:AJ37 AE39:AJ40 AE12:AJ15 AE31:AJ32 AE18:AJ20 AE22:AJ29" xr:uid="{00000000-0002-0000-0500-000000000000}">
      <formula1>-9.99999999999999E+76</formula1>
      <formula2>9.99999999999999E+69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11"/>
  <dimension ref="A1:C33"/>
  <sheetViews>
    <sheetView showGridLines="0" workbookViewId="0"/>
  </sheetViews>
  <sheetFormatPr defaultColWidth="9.28515625" defaultRowHeight="13.15"/>
  <cols>
    <col min="1" max="1" width="63.28515625" customWidth="1"/>
    <col min="2" max="2" width="18.28515625" customWidth="1"/>
  </cols>
  <sheetData>
    <row r="1" spans="1:3" ht="15" customHeight="1">
      <c r="A1" s="20" t="s">
        <v>223</v>
      </c>
      <c r="B1" s="2"/>
    </row>
    <row r="2" spans="1:3" ht="15" customHeight="1">
      <c r="A2" s="42" t="s">
        <v>1</v>
      </c>
      <c r="B2" s="43" t="str">
        <f>IF(Cabeçalho!B2=0,"",Cabeçalho!B2)</f>
        <v/>
      </c>
    </row>
    <row r="3" spans="1:3" ht="15" customHeight="1">
      <c r="A3" s="42" t="s">
        <v>2</v>
      </c>
      <c r="B3" s="61" t="str">
        <f>IF(+Cabeçalho!B3=0,"",Cabeçalho!B3)</f>
        <v/>
      </c>
    </row>
    <row r="4" spans="1:3" ht="31.5" customHeight="1">
      <c r="A4" s="20"/>
      <c r="B4" s="2"/>
    </row>
    <row r="5" spans="1:3" ht="18.75" customHeight="1">
      <c r="A5" s="20" t="s">
        <v>10</v>
      </c>
      <c r="B5" s="4"/>
    </row>
    <row r="6" spans="1:3">
      <c r="A6" s="196" t="s">
        <v>224</v>
      </c>
      <c r="B6" s="185" t="s">
        <v>225</v>
      </c>
    </row>
    <row r="7" spans="1:3" ht="15" customHeight="1">
      <c r="A7" s="196"/>
      <c r="B7" s="186"/>
    </row>
    <row r="8" spans="1:3" ht="15" customHeight="1">
      <c r="A8" s="87" t="s">
        <v>226</v>
      </c>
      <c r="B8" s="160">
        <f>+'Demonstração dos resultados'!E52</f>
        <v>0</v>
      </c>
    </row>
    <row r="9" spans="1:3" ht="15" customHeight="1">
      <c r="A9" s="79" t="s">
        <v>227</v>
      </c>
      <c r="B9" s="77">
        <f>+B10+B12</f>
        <v>0</v>
      </c>
    </row>
    <row r="10" spans="1:3" ht="15" customHeight="1">
      <c r="A10" s="34" t="s">
        <v>228</v>
      </c>
      <c r="B10" s="77">
        <f>B11</f>
        <v>0</v>
      </c>
      <c r="C10" s="88"/>
    </row>
    <row r="11" spans="1:3" ht="15" customHeight="1">
      <c r="A11" s="37" t="s">
        <v>229</v>
      </c>
      <c r="B11" s="78"/>
      <c r="C11" s="88"/>
    </row>
    <row r="12" spans="1:3" ht="15" customHeight="1">
      <c r="A12" s="39" t="s">
        <v>230</v>
      </c>
      <c r="B12" s="77">
        <f>B13+B14</f>
        <v>0</v>
      </c>
      <c r="C12" s="88"/>
    </row>
    <row r="13" spans="1:3" ht="15" customHeight="1">
      <c r="A13" s="37" t="s">
        <v>229</v>
      </c>
      <c r="B13" s="78"/>
      <c r="C13" s="88"/>
    </row>
    <row r="14" spans="1:3" ht="15" customHeight="1">
      <c r="A14" s="37" t="s">
        <v>231</v>
      </c>
      <c r="B14" s="77">
        <f>-B15+B16-B17</f>
        <v>0</v>
      </c>
      <c r="C14" s="88"/>
    </row>
    <row r="15" spans="1:3" ht="15" customHeight="1">
      <c r="A15" s="93" t="s">
        <v>232</v>
      </c>
      <c r="B15" s="78"/>
      <c r="C15" s="88"/>
    </row>
    <row r="16" spans="1:3" ht="15" customHeight="1">
      <c r="A16" s="93" t="s">
        <v>233</v>
      </c>
      <c r="B16" s="78"/>
      <c r="C16" s="88"/>
    </row>
    <row r="17" spans="1:3" ht="21">
      <c r="A17" s="93" t="s">
        <v>118</v>
      </c>
      <c r="B17" s="78"/>
      <c r="C17" s="88"/>
    </row>
    <row r="18" spans="1:3">
      <c r="A18" s="36" t="s">
        <v>234</v>
      </c>
      <c r="B18" s="78"/>
      <c r="C18" s="88"/>
    </row>
    <row r="19" spans="1:3" ht="25.15" customHeight="1">
      <c r="A19" s="36" t="s">
        <v>235</v>
      </c>
      <c r="B19" s="78"/>
      <c r="C19" s="88"/>
    </row>
    <row r="20" spans="1:3" ht="25.15" customHeight="1">
      <c r="A20" s="36" t="s">
        <v>236</v>
      </c>
      <c r="B20" s="78"/>
      <c r="C20" s="88"/>
    </row>
    <row r="21" spans="1:3" ht="15" customHeight="1">
      <c r="A21" s="36" t="s">
        <v>237</v>
      </c>
      <c r="B21" s="78"/>
      <c r="C21" s="88"/>
    </row>
    <row r="22" spans="1:3" ht="15" customHeight="1">
      <c r="A22" s="36" t="s">
        <v>238</v>
      </c>
      <c r="B22" s="78"/>
      <c r="C22" s="88"/>
    </row>
    <row r="23" spans="1:3" ht="15" customHeight="1">
      <c r="A23" s="36" t="s">
        <v>160</v>
      </c>
      <c r="B23" s="78"/>
      <c r="C23" s="88"/>
    </row>
    <row r="24" spans="1:3" ht="15" customHeight="1">
      <c r="A24" s="36" t="s">
        <v>161</v>
      </c>
      <c r="B24" s="78"/>
      <c r="C24" s="88"/>
    </row>
    <row r="25" spans="1:3" ht="15" customHeight="1">
      <c r="A25" s="36" t="s">
        <v>239</v>
      </c>
      <c r="B25" s="77">
        <f>B26+B27+B28</f>
        <v>0</v>
      </c>
    </row>
    <row r="26" spans="1:3" ht="15" customHeight="1">
      <c r="A26" s="39" t="s">
        <v>240</v>
      </c>
      <c r="B26" s="78"/>
    </row>
    <row r="27" spans="1:3" ht="15" customHeight="1">
      <c r="A27" s="39" t="s">
        <v>36</v>
      </c>
      <c r="B27" s="78"/>
    </row>
    <row r="28" spans="1:3" ht="15" customHeight="1">
      <c r="A28" s="39" t="s">
        <v>241</v>
      </c>
      <c r="B28" s="78"/>
    </row>
    <row r="29" spans="1:3" ht="15" customHeight="1">
      <c r="A29" s="3" t="s">
        <v>242</v>
      </c>
      <c r="B29" s="78"/>
    </row>
    <row r="30" spans="1:3" ht="15" customHeight="1">
      <c r="A30" s="36" t="s">
        <v>243</v>
      </c>
      <c r="B30" s="78"/>
    </row>
    <row r="31" spans="1:3" ht="15" customHeight="1">
      <c r="A31" s="3" t="s">
        <v>244</v>
      </c>
      <c r="B31" s="78"/>
    </row>
    <row r="32" spans="1:3" ht="15" customHeight="1">
      <c r="A32" s="76" t="s">
        <v>245</v>
      </c>
      <c r="B32" s="78"/>
    </row>
    <row r="33" spans="1:2" ht="15" customHeight="1">
      <c r="A33" s="75" t="s">
        <v>246</v>
      </c>
      <c r="B33" s="160">
        <f>+B8+B9+B18+B19+B20+B21+B22+B23+B24+B25-B29+B30-B31+B32</f>
        <v>0</v>
      </c>
    </row>
  </sheetData>
  <sheetProtection password="C69E" sheet="1" objects="1" scenarios="1"/>
  <mergeCells count="2">
    <mergeCell ref="A6:A7"/>
    <mergeCell ref="B6:B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12"/>
  <dimension ref="A1:F15"/>
  <sheetViews>
    <sheetView showGridLines="0" workbookViewId="0"/>
  </sheetViews>
  <sheetFormatPr defaultColWidth="9.28515625" defaultRowHeight="10.15"/>
  <cols>
    <col min="1" max="1" width="53.28515625" style="2" bestFit="1" customWidth="1"/>
    <col min="2" max="2" width="15.7109375" style="2" customWidth="1"/>
    <col min="3" max="16384" width="9.28515625" style="2"/>
  </cols>
  <sheetData>
    <row r="1" spans="1:6" ht="12.75" customHeight="1">
      <c r="A1" s="20" t="s">
        <v>247</v>
      </c>
      <c r="B1" s="12"/>
      <c r="C1" s="12"/>
      <c r="D1" s="12"/>
      <c r="E1" s="12"/>
      <c r="F1" s="1"/>
    </row>
    <row r="2" spans="1:6" ht="12.75" customHeight="1">
      <c r="A2" s="42" t="s">
        <v>1</v>
      </c>
      <c r="B2" s="43" t="str">
        <f>IF(+Cabeçalho!B2=0,"",Cabeçalho!B2)</f>
        <v/>
      </c>
      <c r="F2" s="1"/>
    </row>
    <row r="3" spans="1:6" ht="12.75" customHeight="1">
      <c r="A3" s="42" t="s">
        <v>2</v>
      </c>
      <c r="B3" s="61" t="str">
        <f>IF(+Cabeçalho!B3=0,"",Cabeçalho!B3)</f>
        <v/>
      </c>
      <c r="F3" s="1"/>
    </row>
    <row r="4" spans="1:6" ht="12.75" customHeight="1">
      <c r="A4" s="20" t="s">
        <v>10</v>
      </c>
      <c r="F4" s="1"/>
    </row>
    <row r="5" spans="1:6" s="7" customFormat="1" ht="15" customHeight="1">
      <c r="A5" s="75" t="s">
        <v>248</v>
      </c>
      <c r="B5" s="5"/>
      <c r="C5" s="5"/>
      <c r="D5" s="5"/>
      <c r="E5" s="5"/>
      <c r="F5" s="8"/>
    </row>
    <row r="6" spans="1:6" ht="15" customHeight="1">
      <c r="A6" s="2" t="s">
        <v>249</v>
      </c>
      <c r="B6" s="67"/>
    </row>
    <row r="7" spans="1:6" ht="15" customHeight="1">
      <c r="A7" s="2" t="s">
        <v>250</v>
      </c>
      <c r="B7" s="67"/>
    </row>
    <row r="8" spans="1:6" ht="15" customHeight="1">
      <c r="A8" s="2" t="s">
        <v>251</v>
      </c>
      <c r="B8" s="28">
        <f>+B9+B10+B11</f>
        <v>0</v>
      </c>
    </row>
    <row r="9" spans="1:6" ht="15" customHeight="1">
      <c r="A9" s="33" t="s">
        <v>252</v>
      </c>
      <c r="B9" s="67"/>
    </row>
    <row r="10" spans="1:6" ht="15" customHeight="1">
      <c r="A10" s="33" t="s">
        <v>253</v>
      </c>
      <c r="B10" s="67"/>
    </row>
    <row r="11" spans="1:6" ht="15" customHeight="1">
      <c r="A11" s="34" t="s">
        <v>254</v>
      </c>
      <c r="B11" s="67"/>
    </row>
    <row r="12" spans="1:6" ht="15" customHeight="1">
      <c r="A12" s="2" t="s">
        <v>255</v>
      </c>
      <c r="B12" s="28">
        <f>+B13+B14+B15</f>
        <v>0</v>
      </c>
    </row>
    <row r="13" spans="1:6" ht="15" customHeight="1">
      <c r="A13" s="34" t="s">
        <v>28</v>
      </c>
      <c r="B13" s="67"/>
    </row>
    <row r="14" spans="1:6" ht="15" customHeight="1">
      <c r="A14" s="34" t="s">
        <v>256</v>
      </c>
      <c r="B14" s="67"/>
    </row>
    <row r="15" spans="1:6" ht="15" customHeight="1">
      <c r="A15" s="34" t="s">
        <v>254</v>
      </c>
      <c r="B15" s="67"/>
    </row>
  </sheetData>
  <sheetProtection password="C69E" sheet="1" objects="1" scenarios="1"/>
  <customSheetViews>
    <customSheetView guid="{84D3E2DF-28A6-47FC-805B-47962D6563D3}" showGridLines="0" showRuler="0" topLeftCell="A16">
      <selection activeCell="A9" sqref="A9:C15"/>
      <pageMargins left="0" right="0" top="0" bottom="0" header="0" footer="0"/>
      <pageSetup paperSize="9" orientation="portrait" r:id="rId1"/>
      <headerFooter alignWithMargins="0"/>
    </customSheetView>
  </customSheetViews>
  <phoneticPr fontId="0" type="noConversion"/>
  <dataValidations count="1">
    <dataValidation type="decimal" allowBlank="1" showInputMessage="1" showErrorMessage="1" errorTitle="Contas Extrapatrimoniais" error="Esta célula deverá conter um valor numérico" sqref="B6:B15" xr:uid="{00000000-0002-0000-0700-000000000000}">
      <formula1>-9.99999999999999E+76</formula1>
      <formula2>9.99999999999999E+69</formula2>
    </dataValidation>
  </dataValidations>
  <pageMargins left="0.75" right="0.75" top="1" bottom="1" header="0" footer="0"/>
  <pageSetup paperSize="9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9">
    <pageSetUpPr autoPageBreaks="0"/>
  </sheetPr>
  <dimension ref="A1:F52"/>
  <sheetViews>
    <sheetView showGridLines="0" workbookViewId="0"/>
  </sheetViews>
  <sheetFormatPr defaultColWidth="6.5703125" defaultRowHeight="10.15"/>
  <cols>
    <col min="1" max="1" width="72.42578125" style="2" customWidth="1"/>
    <col min="2" max="5" width="15.7109375" style="2" customWidth="1"/>
    <col min="6" max="16384" width="6.5703125" style="2"/>
  </cols>
  <sheetData>
    <row r="1" spans="1:6">
      <c r="A1" s="9" t="s">
        <v>257</v>
      </c>
    </row>
    <row r="2" spans="1:6">
      <c r="A2" s="42" t="s">
        <v>1</v>
      </c>
      <c r="B2" s="43" t="str">
        <f>IF(+Cabeçalho!B2=0,"",Cabeçalho!B2)</f>
        <v/>
      </c>
    </row>
    <row r="3" spans="1:6">
      <c r="A3" s="42" t="s">
        <v>2</v>
      </c>
      <c r="B3" s="61" t="str">
        <f>IF(+Cabeçalho!B3=0,"",Cabeçalho!B3)</f>
        <v/>
      </c>
    </row>
    <row r="4" spans="1:6" ht="32.25" customHeight="1">
      <c r="A4" s="40" t="s">
        <v>10</v>
      </c>
    </row>
    <row r="5" spans="1:6" ht="15" customHeight="1">
      <c r="A5" s="35" t="s">
        <v>258</v>
      </c>
      <c r="B5" s="27" t="s">
        <v>259</v>
      </c>
      <c r="C5" s="27" t="s">
        <v>260</v>
      </c>
      <c r="D5" s="27" t="s">
        <v>261</v>
      </c>
      <c r="E5" s="27" t="s">
        <v>225</v>
      </c>
      <c r="F5" s="148"/>
    </row>
    <row r="6" spans="1:6" ht="15" customHeight="1">
      <c r="A6" s="108" t="s">
        <v>262</v>
      </c>
      <c r="B6" s="28">
        <f>+Vida!B6</f>
        <v>0</v>
      </c>
      <c r="C6" s="28">
        <f>+'Acidentes e doença'!B6+'Incêndio e outros danos'!B6+Automóvel!B6+'Marítimo e aéreo'!B6+'Mercadorias transportadas'!B6+'Responsabilidade civil geral'!B6+'Crédito e caução'!B6+'Proteção jurídica'!B6+Assistência!B6+'Perdas pecuniárias diversas'!B6</f>
        <v>0</v>
      </c>
      <c r="D6" s="46"/>
      <c r="E6" s="29">
        <f>SUM(B6:D6)</f>
        <v>0</v>
      </c>
      <c r="F6" s="148"/>
    </row>
    <row r="7" spans="1:6" ht="15" customHeight="1">
      <c r="A7" s="112" t="s">
        <v>263</v>
      </c>
      <c r="B7" s="28">
        <f>+Vida!B36</f>
        <v>0</v>
      </c>
      <c r="C7" s="28">
        <f>+'Acidentes e doença'!B23+'Incêndio e outros danos'!B23+Automóvel!B23+'Marítimo e aéreo'!B23+'Mercadorias transportadas'!B23+'Responsabilidade civil geral'!B23+'Crédito e caução'!B23+'Proteção jurídica'!B23+Assistência!B23+'Perdas pecuniárias diversas'!B23</f>
        <v>0</v>
      </c>
      <c r="D7" s="46"/>
      <c r="E7" s="29">
        <f t="shared" ref="E7:E48" si="0">SUM(B7:D7)</f>
        <v>0</v>
      </c>
      <c r="F7" s="148"/>
    </row>
    <row r="8" spans="1:6" ht="15" customHeight="1">
      <c r="A8" s="112" t="s">
        <v>264</v>
      </c>
      <c r="B8" s="28">
        <f>+Vida!B53</f>
        <v>0</v>
      </c>
      <c r="C8" s="28">
        <f>+'Acidentes e doença'!B40+'Incêndio e outros danos'!B40+Automóvel!B40+'Marítimo e aéreo'!B40+'Mercadorias transportadas'!B40+'Responsabilidade civil geral'!B40+'Crédito e caução'!B40+'Proteção jurídica'!B40+Assistência!B40+'Perdas pecuniárias diversas'!B40</f>
        <v>0</v>
      </c>
      <c r="D8" s="46"/>
      <c r="E8" s="29">
        <f t="shared" si="0"/>
        <v>0</v>
      </c>
      <c r="F8" s="168"/>
    </row>
    <row r="9" spans="1:6" ht="15" customHeight="1">
      <c r="A9" s="112" t="s">
        <v>265</v>
      </c>
      <c r="B9" s="28">
        <f>+Vida!B66</f>
        <v>0</v>
      </c>
      <c r="C9" s="28">
        <f>+'Acidentes e doença'!B53+'Incêndio e outros danos'!B53+Automóvel!B53+'Marítimo e aéreo'!B53+'Mercadorias transportadas'!B53+'Responsabilidade civil geral'!B53+'Crédito e caução'!B53+'Proteção jurídica'!B53+Assistência!B53+'Perdas pecuniárias diversas'!B53</f>
        <v>0</v>
      </c>
      <c r="D9" s="46"/>
      <c r="E9" s="29">
        <f t="shared" si="0"/>
        <v>0</v>
      </c>
      <c r="F9" s="168"/>
    </row>
    <row r="10" spans="1:6" ht="15" customHeight="1">
      <c r="A10" s="35" t="s">
        <v>266</v>
      </c>
      <c r="B10" s="157">
        <f>+Vida!B80</f>
        <v>0</v>
      </c>
      <c r="C10" s="157">
        <f>+'Acidentes e doença'!B67+'Incêndio e outros danos'!B67+Automóvel!B67+'Marítimo e aéreo'!B67+'Mercadorias transportadas'!B67+'Responsabilidade civil geral'!B67+'Crédito e caução'!B67+'Proteção jurídica'!B67+Assistência!B67+'Perdas pecuniárias diversas'!B67</f>
        <v>0</v>
      </c>
      <c r="D10" s="162"/>
      <c r="E10" s="161">
        <f t="shared" si="0"/>
        <v>0</v>
      </c>
      <c r="F10" s="134"/>
    </row>
    <row r="11" spans="1:6" ht="15" customHeight="1">
      <c r="A11" s="112" t="s">
        <v>267</v>
      </c>
      <c r="B11" s="28">
        <f>+Vida!B81</f>
        <v>0</v>
      </c>
      <c r="C11" s="28">
        <f>+'Acidentes e doença'!B68+'Incêndio e outros danos'!B68+Automóvel!B68+'Marítimo e aéreo'!B68+'Mercadorias transportadas'!B68+'Responsabilidade civil geral'!B68+'Crédito e caução'!B68+'Proteção jurídica'!B68+Assistência!B68+'Perdas pecuniárias diversas'!B68</f>
        <v>0</v>
      </c>
      <c r="D11" s="46"/>
      <c r="E11" s="29">
        <f t="shared" si="0"/>
        <v>0</v>
      </c>
      <c r="F11" s="168"/>
    </row>
    <row r="12" spans="1:6" ht="15" customHeight="1">
      <c r="A12" s="112" t="s">
        <v>268</v>
      </c>
      <c r="B12" s="28">
        <f>+Vida!B84</f>
        <v>0</v>
      </c>
      <c r="C12" s="28">
        <f>+'Acidentes e doença'!B71+'Incêndio e outros danos'!B71+Automóvel!B71+'Marítimo e aéreo'!B71+'Mercadorias transportadas'!B71+'Responsabilidade civil geral'!B71+'Crédito e caução'!B71+'Proteção jurídica'!B71+Assistência!B71+'Perdas pecuniárias diversas'!B71</f>
        <v>0</v>
      </c>
      <c r="D12" s="46"/>
      <c r="E12" s="29">
        <f>SUM(B12:D12)</f>
        <v>0</v>
      </c>
      <c r="F12" s="148"/>
    </row>
    <row r="13" spans="1:6" ht="15" customHeight="1">
      <c r="A13" s="112" t="s">
        <v>269</v>
      </c>
      <c r="B13" s="28">
        <f>+Vida!B87</f>
        <v>0</v>
      </c>
      <c r="C13" s="28">
        <f>+'Acidentes e doença'!B74+'Incêndio e outros danos'!B74+Automóvel!B74+'Marítimo e aéreo'!B74+'Mercadorias transportadas'!B74+'Responsabilidade civil geral'!B74+'Crédito e caução'!B74+'Proteção jurídica'!B74+Assistência!B74+'Perdas pecuniárias diversas'!B74</f>
        <v>0</v>
      </c>
      <c r="D13" s="46"/>
      <c r="E13" s="29">
        <f t="shared" si="0"/>
        <v>0</v>
      </c>
      <c r="F13" s="148"/>
    </row>
    <row r="14" spans="1:6" ht="15" customHeight="1">
      <c r="A14" s="112" t="s">
        <v>270</v>
      </c>
      <c r="B14" s="28">
        <f>+Vida!B90</f>
        <v>0</v>
      </c>
      <c r="C14" s="28">
        <f>+'Acidentes e doença'!B77+'Incêndio e outros danos'!B77+Automóvel!B77+'Marítimo e aéreo'!B77+'Mercadorias transportadas'!B77+'Responsabilidade civil geral'!B77+'Crédito e caução'!B77+'Proteção jurídica'!B77+Assistência!B77+'Perdas pecuniárias diversas'!B77</f>
        <v>0</v>
      </c>
      <c r="D14" s="46"/>
      <c r="E14" s="29">
        <f t="shared" si="0"/>
        <v>0</v>
      </c>
      <c r="F14" s="134"/>
    </row>
    <row r="15" spans="1:6" ht="15" customHeight="1">
      <c r="A15" s="35" t="s">
        <v>271</v>
      </c>
      <c r="B15" s="157">
        <f>+Vida!B93</f>
        <v>0</v>
      </c>
      <c r="C15" s="157">
        <f>+'Acidentes e doença'!B80+'Incêndio e outros danos'!B80+Automóvel!B80+'Marítimo e aéreo'!B80+'Mercadorias transportadas'!B80+'Responsabilidade civil geral'!B80+'Crédito e caução'!B80+'Proteção jurídica'!B80+Assistência!B80+'Perdas pecuniárias diversas'!B80</f>
        <v>0</v>
      </c>
      <c r="D15" s="162"/>
      <c r="E15" s="161">
        <f t="shared" si="0"/>
        <v>0</v>
      </c>
      <c r="F15" s="134"/>
    </row>
    <row r="16" spans="1:6" ht="25.15" customHeight="1">
      <c r="A16" s="116" t="s">
        <v>272</v>
      </c>
      <c r="B16" s="28">
        <f>+Vida!B94</f>
        <v>0</v>
      </c>
      <c r="C16" s="28">
        <f>+'Acidentes e doença'!B81+'Incêndio e outros danos'!B81+Automóvel!B81+'Marítimo e aéreo'!B81+'Mercadorias transportadas'!B81+'Responsabilidade civil geral'!B81+'Crédito e caução'!B81+'Proteção jurídica'!B81+Assistência!B81+'Perdas pecuniárias diversas'!B81</f>
        <v>0</v>
      </c>
      <c r="D16" s="46"/>
      <c r="E16" s="29">
        <f t="shared" si="0"/>
        <v>0</v>
      </c>
      <c r="F16" s="168"/>
    </row>
    <row r="17" spans="1:6" ht="15" customHeight="1">
      <c r="A17" s="123" t="s">
        <v>273</v>
      </c>
      <c r="B17" s="28">
        <f>+B18+B19+B20</f>
        <v>0</v>
      </c>
      <c r="C17" s="28">
        <f>+C18+C19+C20</f>
        <v>0</v>
      </c>
      <c r="D17" s="28">
        <f>+D18+D19+D20</f>
        <v>0</v>
      </c>
      <c r="E17" s="29">
        <f t="shared" si="0"/>
        <v>0</v>
      </c>
      <c r="F17" s="168"/>
    </row>
    <row r="18" spans="1:6" ht="15" customHeight="1">
      <c r="A18" s="118" t="s">
        <v>274</v>
      </c>
      <c r="B18" s="28">
        <f>+Vida!B96</f>
        <v>0</v>
      </c>
      <c r="C18" s="28">
        <f>+'Acidentes e doença'!B83+'Incêndio e outros danos'!B83+Automóvel!B83+'Marítimo e aéreo'!B83+'Mercadorias transportadas'!B83+'Responsabilidade civil geral'!B83+'Crédito e caução'!B83+'Proteção jurídica'!B83+Assistência!B83+'Perdas pecuniárias diversas'!B83</f>
        <v>0</v>
      </c>
      <c r="D18" s="67"/>
      <c r="E18" s="29">
        <f t="shared" si="0"/>
        <v>0</v>
      </c>
      <c r="F18" s="168"/>
    </row>
    <row r="19" spans="1:6" ht="15" customHeight="1">
      <c r="A19" s="118" t="s">
        <v>275</v>
      </c>
      <c r="B19" s="28">
        <f>+Vida!B99</f>
        <v>0</v>
      </c>
      <c r="C19" s="28">
        <f>+'Acidentes e doença'!B86+'Incêndio e outros danos'!B86+Automóvel!B86+'Marítimo e aéreo'!B86+'Mercadorias transportadas'!B86+'Responsabilidade civil geral'!B86+'Crédito e caução'!B86+'Proteção jurídica'!B86+Assistência!B86+'Perdas pecuniárias diversas'!B86</f>
        <v>0</v>
      </c>
      <c r="D19" s="67"/>
      <c r="E19" s="29">
        <f t="shared" si="0"/>
        <v>0</v>
      </c>
      <c r="F19" s="168"/>
    </row>
    <row r="20" spans="1:6" ht="15" customHeight="1">
      <c r="A20" s="118" t="s">
        <v>25</v>
      </c>
      <c r="B20" s="28">
        <f>+Vida!B100</f>
        <v>0</v>
      </c>
      <c r="C20" s="28">
        <f>+'Acidentes e doença'!B87+'Incêndio e outros danos'!B87+Automóvel!B87+'Marítimo e aéreo'!B87+'Mercadorias transportadas'!B87+'Responsabilidade civil geral'!B87+'Crédito e caução'!B87+'Proteção jurídica'!B87+Assistência!B87+'Perdas pecuniárias diversas'!B87</f>
        <v>0</v>
      </c>
      <c r="D20" s="67"/>
      <c r="E20" s="29">
        <f t="shared" si="0"/>
        <v>0</v>
      </c>
      <c r="F20" s="168"/>
    </row>
    <row r="21" spans="1:6" ht="15" customHeight="1">
      <c r="A21" s="123" t="s">
        <v>276</v>
      </c>
      <c r="B21" s="28">
        <f>+B22+B23+B24</f>
        <v>0</v>
      </c>
      <c r="C21" s="28">
        <f>+C22+C23+C24</f>
        <v>0</v>
      </c>
      <c r="D21" s="28">
        <f>+D22+D23+D24</f>
        <v>0</v>
      </c>
      <c r="E21" s="29">
        <f t="shared" si="0"/>
        <v>0</v>
      </c>
      <c r="F21" s="148"/>
    </row>
    <row r="22" spans="1:6" ht="15" customHeight="1">
      <c r="A22" s="118" t="s">
        <v>274</v>
      </c>
      <c r="B22" s="28">
        <f>+Vida!B104</f>
        <v>0</v>
      </c>
      <c r="C22" s="28">
        <f>+'Acidentes e doença'!B91+'Incêndio e outros danos'!B91+Automóvel!B91+'Marítimo e aéreo'!B91+'Mercadorias transportadas'!B91+'Responsabilidade civil geral'!B91+'Crédito e caução'!B91+'Proteção jurídica'!B91+Assistência!B91+'Perdas pecuniárias diversas'!B91</f>
        <v>0</v>
      </c>
      <c r="D22" s="67"/>
      <c r="E22" s="29">
        <f t="shared" si="0"/>
        <v>0</v>
      </c>
      <c r="F22" s="168"/>
    </row>
    <row r="23" spans="1:6" ht="15" customHeight="1">
      <c r="A23" s="118" t="s">
        <v>275</v>
      </c>
      <c r="B23" s="28">
        <f>+Vida!B107</f>
        <v>0</v>
      </c>
      <c r="C23" s="28">
        <f>+'Acidentes e doença'!B94+'Incêndio e outros danos'!B94+Automóvel!B94+'Marítimo e aéreo'!B94+'Mercadorias transportadas'!B94+'Responsabilidade civil geral'!B94+'Crédito e caução'!B94+'Proteção jurídica'!B94+Assistência!B94+'Perdas pecuniárias diversas'!B94</f>
        <v>0</v>
      </c>
      <c r="D23" s="67"/>
      <c r="E23" s="29">
        <f t="shared" si="0"/>
        <v>0</v>
      </c>
      <c r="F23" s="168"/>
    </row>
    <row r="24" spans="1:6" ht="15" customHeight="1">
      <c r="A24" s="118" t="s">
        <v>25</v>
      </c>
      <c r="B24" s="28">
        <f>+Vida!B108</f>
        <v>0</v>
      </c>
      <c r="C24" s="28">
        <f>+'Acidentes e doença'!B95+'Incêndio e outros danos'!B95+Automóvel!B95+'Marítimo e aéreo'!B95+'Mercadorias transportadas'!B95+'Responsabilidade civil geral'!B95+'Crédito e caução'!B95+'Proteção jurídica'!B95+Assistência!B95+'Perdas pecuniárias diversas'!B95</f>
        <v>0</v>
      </c>
      <c r="D24" s="67"/>
      <c r="E24" s="29">
        <f t="shared" si="0"/>
        <v>0</v>
      </c>
      <c r="F24" s="168"/>
    </row>
    <row r="25" spans="1:6" ht="25.15" customHeight="1">
      <c r="A25" s="121" t="s">
        <v>277</v>
      </c>
      <c r="B25" s="29">
        <f>+B26+B27+B28+B29</f>
        <v>0</v>
      </c>
      <c r="C25" s="29">
        <f>+C26+C27+C28+C29</f>
        <v>0</v>
      </c>
      <c r="D25" s="29">
        <f>+D26+D27+D28+D29</f>
        <v>0</v>
      </c>
      <c r="E25" s="29">
        <f t="shared" si="0"/>
        <v>0</v>
      </c>
      <c r="F25" s="168"/>
    </row>
    <row r="26" spans="1:6" ht="15" customHeight="1">
      <c r="A26" s="122" t="s">
        <v>278</v>
      </c>
      <c r="B26" s="29">
        <f>+Vida!B112</f>
        <v>0</v>
      </c>
      <c r="C26" s="28">
        <f>+'Acidentes e doença'!B99+'Incêndio e outros danos'!B99+Automóvel!B99+'Marítimo e aéreo'!B99+'Mercadorias transportadas'!B99+'Responsabilidade civil geral'!B99+'Crédito e caução'!B99+'Proteção jurídica'!B99+Assistência!B99+'Perdas pecuniárias diversas'!B99</f>
        <v>0</v>
      </c>
      <c r="D26" s="67"/>
      <c r="E26" s="29">
        <f t="shared" si="0"/>
        <v>0</v>
      </c>
      <c r="F26" s="168"/>
    </row>
    <row r="27" spans="1:6" ht="15" customHeight="1">
      <c r="A27" s="122" t="s">
        <v>279</v>
      </c>
      <c r="B27" s="29">
        <f>+Vida!B115</f>
        <v>0</v>
      </c>
      <c r="C27" s="28">
        <f>+'Acidentes e doença'!B102+'Incêndio e outros danos'!B102+Automóvel!B102+'Marítimo e aéreo'!B102+'Mercadorias transportadas'!B102+'Responsabilidade civil geral'!B102+'Crédito e caução'!B102+'Proteção jurídica'!B102+Assistência!B102+'Perdas pecuniárias diversas'!B102</f>
        <v>0</v>
      </c>
      <c r="D27" s="67"/>
      <c r="E27" s="29">
        <f t="shared" si="0"/>
        <v>0</v>
      </c>
      <c r="F27" s="145"/>
    </row>
    <row r="28" spans="1:6" ht="15" customHeight="1">
      <c r="A28" s="122" t="s">
        <v>280</v>
      </c>
      <c r="B28" s="29">
        <f>+Vida!B118</f>
        <v>0</v>
      </c>
      <c r="C28" s="28">
        <f>+'Acidentes e doença'!B105+'Incêndio e outros danos'!B105+Automóvel!B105+'Marítimo e aéreo'!B105+'Mercadorias transportadas'!B105+'Responsabilidade civil geral'!B105+'Crédito e caução'!B105+'Proteção jurídica'!B105+Assistência!B105+'Perdas pecuniárias diversas'!B105</f>
        <v>0</v>
      </c>
      <c r="D28" s="67"/>
      <c r="E28" s="29">
        <f t="shared" si="0"/>
        <v>0</v>
      </c>
      <c r="F28" s="145"/>
    </row>
    <row r="29" spans="1:6" ht="15" customHeight="1">
      <c r="A29" s="122" t="s">
        <v>281</v>
      </c>
      <c r="B29" s="29">
        <f>+Vida!B119</f>
        <v>0</v>
      </c>
      <c r="C29" s="28">
        <f>+'Acidentes e doença'!B106+'Incêndio e outros danos'!B106+Automóvel!B106+'Marítimo e aéreo'!B106+'Mercadorias transportadas'!B106+'Responsabilidade civil geral'!B106+'Crédito e caução'!B106+'Proteção jurídica'!B106+Assistência!B106+'Perdas pecuniárias diversas'!B106</f>
        <v>0</v>
      </c>
      <c r="D29" s="67"/>
      <c r="E29" s="29">
        <f t="shared" si="0"/>
        <v>0</v>
      </c>
      <c r="F29" s="168"/>
    </row>
    <row r="30" spans="1:6" ht="13.15">
      <c r="A30" s="121" t="s">
        <v>282</v>
      </c>
      <c r="B30" s="29">
        <f>+Vida!B122</f>
        <v>0</v>
      </c>
      <c r="C30" s="28">
        <f>+'Acidentes e doença'!B109+'Incêndio e outros danos'!B109+Automóvel!B109+'Marítimo e aéreo'!B109+'Mercadorias transportadas'!B109+'Responsabilidade civil geral'!B109+'Crédito e caução'!B109+'Proteção jurídica'!B109+Assistência!B109+'Perdas pecuniárias diversas'!B109</f>
        <v>0</v>
      </c>
      <c r="D30" s="67"/>
      <c r="E30" s="29">
        <f t="shared" si="0"/>
        <v>0</v>
      </c>
      <c r="F30" s="168"/>
    </row>
    <row r="31" spans="1:6" ht="15" customHeight="1">
      <c r="A31" s="123" t="s">
        <v>283</v>
      </c>
      <c r="B31" s="29">
        <f>+Vida!B125</f>
        <v>0</v>
      </c>
      <c r="C31" s="28">
        <f>+'Acidentes e doença'!B112+'Incêndio e outros danos'!B112+Automóvel!B112+'Marítimo e aéreo'!B112+'Mercadorias transportadas'!B112+'Responsabilidade civil geral'!B112+'Crédito e caução'!B112+'Proteção jurídica'!B112+Assistência!B112+'Perdas pecuniárias diversas'!B112</f>
        <v>0</v>
      </c>
      <c r="D31" s="67"/>
      <c r="E31" s="29">
        <f t="shared" si="0"/>
        <v>0</v>
      </c>
      <c r="F31" s="168"/>
    </row>
    <row r="32" spans="1:6" ht="25.15" customHeight="1">
      <c r="A32" s="116" t="s">
        <v>284</v>
      </c>
      <c r="B32" s="29">
        <f>+Vida!B128</f>
        <v>0</v>
      </c>
      <c r="C32" s="28">
        <f>+'Acidentes e doença'!B115+'Incêndio e outros danos'!B115+Automóvel!B115+'Marítimo e aéreo'!B115+'Mercadorias transportadas'!B115+'Responsabilidade civil geral'!B115+'Crédito e caução'!B115+'Proteção jurídica'!B115+Assistência!B115+'Perdas pecuniárias diversas'!B115</f>
        <v>0</v>
      </c>
      <c r="D32" s="67"/>
      <c r="E32" s="29">
        <f t="shared" si="0"/>
        <v>0</v>
      </c>
      <c r="F32" s="168"/>
    </row>
    <row r="33" spans="1:6" ht="15" customHeight="1">
      <c r="A33" s="117" t="s">
        <v>285</v>
      </c>
      <c r="B33" s="29">
        <f>+B34+B35+B36</f>
        <v>0</v>
      </c>
      <c r="C33" s="29">
        <f>+C34+C35+C36</f>
        <v>0</v>
      </c>
      <c r="D33" s="29">
        <f>+D34+D35+D36</f>
        <v>0</v>
      </c>
      <c r="E33" s="29">
        <f t="shared" si="0"/>
        <v>0</v>
      </c>
      <c r="F33" s="168"/>
    </row>
    <row r="34" spans="1:6" ht="15" customHeight="1">
      <c r="A34" s="124" t="s">
        <v>286</v>
      </c>
      <c r="B34" s="29">
        <f>+Vida!B130</f>
        <v>0</v>
      </c>
      <c r="C34" s="28">
        <f>+'Acidentes e doença'!B117+'Incêndio e outros danos'!B117+Automóvel!B117+'Marítimo e aéreo'!B117+'Mercadorias transportadas'!B117+'Responsabilidade civil geral'!B117+'Crédito e caução'!B117+'Proteção jurídica'!B117+Assistência!B117+'Perdas pecuniárias diversas'!B117</f>
        <v>0</v>
      </c>
      <c r="D34" s="67"/>
      <c r="E34" s="29">
        <f t="shared" si="0"/>
        <v>0</v>
      </c>
      <c r="F34" s="168"/>
    </row>
    <row r="35" spans="1:6" ht="15" customHeight="1">
      <c r="A35" s="124" t="s">
        <v>287</v>
      </c>
      <c r="B35" s="29">
        <f>+Vida!B133</f>
        <v>0</v>
      </c>
      <c r="C35" s="28">
        <f>+'Acidentes e doença'!B120+'Incêndio e outros danos'!B120+Automóvel!B120+'Marítimo e aéreo'!B120+'Mercadorias transportadas'!B120+'Responsabilidade civil geral'!B120+'Crédito e caução'!B120+'Proteção jurídica'!B120+Assistência!B120+'Perdas pecuniárias diversas'!B120</f>
        <v>0</v>
      </c>
      <c r="D35" s="67"/>
      <c r="E35" s="29">
        <f t="shared" si="0"/>
        <v>0</v>
      </c>
      <c r="F35" s="145"/>
    </row>
    <row r="36" spans="1:6" ht="15" customHeight="1">
      <c r="A36" s="122" t="s">
        <v>281</v>
      </c>
      <c r="B36" s="29">
        <f>+Vida!B136</f>
        <v>0</v>
      </c>
      <c r="C36" s="28">
        <f>+'Acidentes e doença'!B123+'Incêndio e outros danos'!B123+Automóvel!B123+'Marítimo e aéreo'!B123+'Mercadorias transportadas'!B123+'Responsabilidade civil geral'!B123+'Crédito e caução'!B123+'Proteção jurídica'!B123+Assistência!B123+'Perdas pecuniárias diversas'!B123</f>
        <v>0</v>
      </c>
      <c r="D36" s="67"/>
      <c r="E36" s="29">
        <f t="shared" si="0"/>
        <v>0</v>
      </c>
      <c r="F36" s="145"/>
    </row>
    <row r="37" spans="1:6" ht="15" customHeight="1">
      <c r="A37" s="117" t="s">
        <v>288</v>
      </c>
      <c r="B37" s="29">
        <f>+Vida!B139</f>
        <v>0</v>
      </c>
      <c r="C37" s="28">
        <f>+'Acidentes e doença'!B126+'Incêndio e outros danos'!B126+Automóvel!B126+'Marítimo e aéreo'!B126+'Mercadorias transportadas'!B126+'Responsabilidade civil geral'!B126+'Crédito e caução'!B126+'Proteção jurídica'!B126+Assistência!B126+'Perdas pecuniárias diversas'!B126</f>
        <v>0</v>
      </c>
      <c r="D37" s="29">
        <f>+D42</f>
        <v>0</v>
      </c>
      <c r="E37" s="29">
        <f t="shared" si="0"/>
        <v>0</v>
      </c>
      <c r="F37" s="146"/>
    </row>
    <row r="38" spans="1:6" ht="15" customHeight="1">
      <c r="A38" s="151" t="s">
        <v>289</v>
      </c>
      <c r="B38" s="29">
        <f>+Vida!B140</f>
        <v>0</v>
      </c>
      <c r="C38" s="28">
        <f>+'Acidentes e doença'!B127+'Incêndio e outros danos'!B127+Automóvel!B127+'Marítimo e aéreo'!B127+'Mercadorias transportadas'!B127+'Responsabilidade civil geral'!B127+'Crédito e caução'!B127+'Proteção jurídica'!B127+Assistência!B127+'Perdas pecuniárias diversas'!B127</f>
        <v>0</v>
      </c>
      <c r="D38" s="46"/>
      <c r="E38" s="29">
        <f t="shared" si="0"/>
        <v>0</v>
      </c>
      <c r="F38" s="146"/>
    </row>
    <row r="39" spans="1:6" ht="25.15" customHeight="1">
      <c r="A39" s="151" t="s">
        <v>290</v>
      </c>
      <c r="B39" s="29">
        <f>+Vida!B143</f>
        <v>0</v>
      </c>
      <c r="C39" s="46"/>
      <c r="D39" s="46"/>
      <c r="E39" s="29">
        <f t="shared" si="0"/>
        <v>0</v>
      </c>
      <c r="F39" s="146"/>
    </row>
    <row r="40" spans="1:6" ht="25.15" customHeight="1">
      <c r="A40" s="151" t="s">
        <v>291</v>
      </c>
      <c r="B40" s="46"/>
      <c r="C40" s="28">
        <f>+'Acidentes e doença'!B130+'Incêndio e outros danos'!B130+Automóvel!B130+'Marítimo e aéreo'!B130+'Mercadorias transportadas'!B130+'Responsabilidade civil geral'!B130+'Crédito e caução'!B130+'Proteção jurídica'!B130+Assistência!B130+'Perdas pecuniárias diversas'!B130</f>
        <v>0</v>
      </c>
      <c r="D40" s="46"/>
      <c r="E40" s="29">
        <f t="shared" si="0"/>
        <v>0</v>
      </c>
      <c r="F40" s="146"/>
    </row>
    <row r="41" spans="1:6" ht="15" customHeight="1">
      <c r="A41" s="151" t="s">
        <v>292</v>
      </c>
      <c r="B41" s="29">
        <f>+Vida!B144</f>
        <v>0</v>
      </c>
      <c r="C41" s="46"/>
      <c r="D41" s="46"/>
      <c r="E41" s="29">
        <f t="shared" si="0"/>
        <v>0</v>
      </c>
      <c r="F41" s="146"/>
    </row>
    <row r="42" spans="1:6" ht="15" customHeight="1">
      <c r="A42" s="151" t="s">
        <v>293</v>
      </c>
      <c r="B42" s="46"/>
      <c r="C42" s="46"/>
      <c r="D42" s="67"/>
      <c r="E42" s="29">
        <f>SUM(B42:D42)</f>
        <v>0</v>
      </c>
      <c r="F42" s="146"/>
    </row>
    <row r="43" spans="1:6" ht="15" customHeight="1">
      <c r="A43" s="38" t="s">
        <v>294</v>
      </c>
      <c r="B43" s="29">
        <f>+Vida!B145</f>
        <v>0</v>
      </c>
      <c r="C43" s="28">
        <f>+'Acidentes e doença'!B131+'Incêndio e outros danos'!B131+Automóvel!B131+'Marítimo e aéreo'!B131+'Mercadorias transportadas'!B131+'Responsabilidade civil geral'!B131+'Crédito e caução'!B131+'Proteção jurídica'!B131+Assistência!B131+'Perdas pecuniárias diversas'!B131</f>
        <v>0</v>
      </c>
      <c r="D43" s="46"/>
      <c r="E43" s="29">
        <f t="shared" si="0"/>
        <v>0</v>
      </c>
      <c r="F43" s="168"/>
    </row>
    <row r="44" spans="1:6" ht="15" customHeight="1">
      <c r="A44" s="38" t="s">
        <v>295</v>
      </c>
      <c r="B44" s="46"/>
      <c r="C44" s="46"/>
      <c r="D44" s="67"/>
      <c r="E44" s="29">
        <f t="shared" si="0"/>
        <v>0</v>
      </c>
      <c r="F44" s="168"/>
    </row>
    <row r="45" spans="1:6" ht="15" customHeight="1">
      <c r="A45" s="38" t="s">
        <v>296</v>
      </c>
      <c r="B45" s="46"/>
      <c r="C45" s="46"/>
      <c r="D45" s="67"/>
      <c r="E45" s="29">
        <f t="shared" si="0"/>
        <v>0</v>
      </c>
      <c r="F45" s="168"/>
    </row>
    <row r="46" spans="1:6" ht="15" customHeight="1">
      <c r="A46" s="128" t="s">
        <v>297</v>
      </c>
      <c r="B46" s="46"/>
      <c r="C46" s="46"/>
      <c r="D46" s="67"/>
      <c r="E46" s="29">
        <f t="shared" si="0"/>
        <v>0</v>
      </c>
      <c r="F46" s="134"/>
    </row>
    <row r="47" spans="1:6" ht="25.15" customHeight="1">
      <c r="A47" s="31" t="s">
        <v>298</v>
      </c>
      <c r="B47" s="28">
        <f>+Vida!B149</f>
        <v>0</v>
      </c>
      <c r="C47" s="28">
        <f>+'Acidentes e doença'!B134+'Incêndio e outros danos'!B134+Automóvel!B134+'Marítimo e aéreo'!B134+'Mercadorias transportadas'!B134+'Responsabilidade civil geral'!B134+'Crédito e caução'!B134+'Proteção jurídica'!B134+Assistência!B134+'Perdas pecuniárias diversas'!B134</f>
        <v>0</v>
      </c>
      <c r="D47" s="67"/>
      <c r="E47" s="29">
        <f t="shared" si="0"/>
        <v>0</v>
      </c>
      <c r="F47" s="135"/>
    </row>
    <row r="48" spans="1:6" ht="25.15" customHeight="1">
      <c r="A48" s="31" t="s">
        <v>299</v>
      </c>
      <c r="B48" s="28">
        <f>+Vida!B150</f>
        <v>0</v>
      </c>
      <c r="C48" s="28">
        <f>+'Acidentes e doença'!B135+'Incêndio e outros danos'!B135+Automóvel!B135+'Marítimo e aéreo'!B135+'Mercadorias transportadas'!B135+'Responsabilidade civil geral'!B135+'Crédito e caução'!B135+'Proteção jurídica'!B135+Assistência!B135+'Perdas pecuniárias diversas'!B135</f>
        <v>0</v>
      </c>
      <c r="D48" s="67"/>
      <c r="E48" s="29">
        <f t="shared" si="0"/>
        <v>0</v>
      </c>
      <c r="F48" s="135"/>
    </row>
    <row r="49" spans="1:6" ht="15" customHeight="1">
      <c r="A49" s="35" t="s">
        <v>300</v>
      </c>
      <c r="B49" s="157">
        <f>+B10+B15+B16+B17-B21+B25+B30+B31+B32-B33-B37+B43+B47+B48</f>
        <v>0</v>
      </c>
      <c r="C49" s="157">
        <f>+C10+C15+C16+C17-C21+C25+C30+C31+C32-C33-C37+C43+C47+C48</f>
        <v>0</v>
      </c>
      <c r="D49" s="157">
        <f>D17-D21+D25+D30+D31+D32-D33-D37-D44+D45+D46+D47+D48</f>
        <v>0</v>
      </c>
      <c r="E49" s="161">
        <f>SUM(B49:D49)</f>
        <v>0</v>
      </c>
      <c r="F49" s="168"/>
    </row>
    <row r="50" spans="1:6" ht="15" customHeight="1">
      <c r="A50" s="38" t="s">
        <v>301</v>
      </c>
      <c r="B50" s="46"/>
      <c r="C50" s="46"/>
      <c r="D50" s="67"/>
      <c r="E50" s="29">
        <f>SUM(B50:D50)</f>
        <v>0</v>
      </c>
      <c r="F50" s="168"/>
    </row>
    <row r="51" spans="1:6" ht="15" customHeight="1">
      <c r="A51" s="38" t="s">
        <v>302</v>
      </c>
      <c r="B51" s="46"/>
      <c r="C51" s="46"/>
      <c r="D51" s="67"/>
      <c r="E51" s="29">
        <f>SUM(B51:D51)</f>
        <v>0</v>
      </c>
      <c r="F51" s="168"/>
    </row>
    <row r="52" spans="1:6" ht="15" customHeight="1">
      <c r="A52" s="35" t="s">
        <v>303</v>
      </c>
      <c r="B52" s="46"/>
      <c r="C52" s="46"/>
      <c r="D52" s="46"/>
      <c r="E52" s="161">
        <f>E49-E50-E51</f>
        <v>0</v>
      </c>
      <c r="F52" s="168"/>
    </row>
  </sheetData>
  <sheetProtection password="C69E" sheet="1" objects="1" scenarios="1"/>
  <customSheetViews>
    <customSheetView guid="{84D3E2DF-28A6-47FC-805B-47962D6563D3}" showGridLines="0" fitToPage="1" showRuler="0">
      <selection activeCell="A47" sqref="A47"/>
      <pageMargins left="0" right="0" top="0" bottom="0" header="0" footer="0"/>
      <pageSetup paperSize="9" scale="85" orientation="landscape" r:id="rId1"/>
      <headerFooter alignWithMargins="0"/>
    </customSheetView>
  </customSheetViews>
  <phoneticPr fontId="0" type="noConversion"/>
  <dataValidations count="1">
    <dataValidation type="decimal" allowBlank="1" showInputMessage="1" showErrorMessage="1" errorTitle="Activo Bruto" error="Esta célula deverá conter um valor numérico" sqref="D18:D20 D22:D24 D50:D51 D26:D32 D34:D36 D42 D44:D48" xr:uid="{00000000-0002-0000-0800-000000000000}">
      <formula1>-9.99999999999999E+76</formula1>
      <formula2>9.99999999999999E+69</formula2>
    </dataValidation>
  </dataValidations>
  <pageMargins left="0.75" right="0.75" top="1" bottom="1" header="0" footer="0"/>
  <pageSetup paperSize="9" orientation="portrait" r:id="rId2"/>
  <headerFooter alignWithMargins="0"/>
  <ignoredErrors>
    <ignoredError sqref="D11 D13 D14 D16 D18 D19 D20 D22 D23 D24 D26 D27 D28 D29 D31 D32 C44:D45 D34 D35 D36 C50:D50 D47 D48 C52:D52 C46 C51" evalError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BEC337659A9F41894723CDCC97BC1A" ma:contentTypeVersion="6" ma:contentTypeDescription="Criar um novo documento." ma:contentTypeScope="" ma:versionID="7ba0e86d81e372427634240a693eb217">
  <xsd:schema xmlns:xsd="http://www.w3.org/2001/XMLSchema" xmlns:xs="http://www.w3.org/2001/XMLSchema" xmlns:p="http://schemas.microsoft.com/office/2006/metadata/properties" xmlns:ns2="7789ec38-6b26-4b8b-b140-546e6a56c361" targetNamespace="http://schemas.microsoft.com/office/2006/metadata/properties" ma:root="true" ma:fieldsID="bb2bd18bcf2551bc51a604c7684a737a" ns2:_="">
    <xsd:import namespace="7789ec38-6b26-4b8b-b140-546e6a56c3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9ec38-6b26-4b8b-b140-546e6a56c3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ú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2037E0-47B5-47F0-8688-4A7AFFADE44C}"/>
</file>

<file path=customXml/itemProps2.xml><?xml version="1.0" encoding="utf-8"?>
<ds:datastoreItem xmlns:ds="http://schemas.openxmlformats.org/officeDocument/2006/customXml" ds:itemID="{EB0B13BA-CCF3-4E80-8005-51FCAD95D8BF}"/>
</file>

<file path=customXml/itemProps3.xml><?xml version="1.0" encoding="utf-8"?>
<ds:datastoreItem xmlns:ds="http://schemas.openxmlformats.org/officeDocument/2006/customXml" ds:itemID="{6F7EAE14-D4D1-4882-810E-A092500A2B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ISP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jmpnunes</dc:creator>
  <cp:keywords/>
  <dc:description/>
  <cp:lastModifiedBy>Edite Cristina dos Santos Sequeira</cp:lastModifiedBy>
  <cp:revision/>
  <dcterms:created xsi:type="dcterms:W3CDTF">2002-11-19T12:11:21Z</dcterms:created>
  <dcterms:modified xsi:type="dcterms:W3CDTF">2026-04-08T13:10:15Z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0x01010000BEC337659A9F41894723CDCC97BC1A</vt:lpwstr>
  </property>
  <property fmtid="{D5CDD505-2E9C-101B-9397-08002B2CF9AE}" pid="3" name="Order">
    <vt:r8>13200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